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08" windowWidth="17436" windowHeight="10716" tabRatio="941" activeTab="3"/>
  </bookViews>
  <sheets>
    <sheet name="PŘÍJMY" sheetId="21" r:id="rId1"/>
    <sheet name="NEINVESTICE" sheetId="7" r:id="rId2"/>
    <sheet name="INVESTICE" sheetId="8" r:id="rId3"/>
    <sheet name="FINANCOVÁNÍ" sheetId="17" r:id="rId4"/>
    <sheet name="polozky" sheetId="23" r:id="rId5"/>
    <sheet name="orJ" sheetId="24" r:id="rId6"/>
    <sheet name="Použité zkratky" sheetId="22" r:id="rId7"/>
  </sheets>
  <externalReferences>
    <externalReference r:id="rId8"/>
    <externalReference r:id="rId9"/>
    <externalReference r:id="rId10"/>
    <externalReference r:id="rId11"/>
  </externalReferences>
  <definedNames>
    <definedName name="_FilterDatabase" localSheetId="2" hidden="1">INVESTICE!$C$1:$N$45</definedName>
    <definedName name="_FilterDatabase" localSheetId="1" hidden="1">NEINVESTICE!$C$1:$M$667</definedName>
    <definedName name="_xlnm._FilterDatabase" localSheetId="2" hidden="1">INVESTICE!$C$1:$L$48</definedName>
    <definedName name="_xlnm._FilterDatabase" localSheetId="1" hidden="1">NEINVESTICE!$C$1:$M$668</definedName>
    <definedName name="_xlnm._FilterDatabase" localSheetId="0" hidden="1">PŘÍJMY!$A$1:$N$168</definedName>
    <definedName name="_xlnm.Print_Titles" localSheetId="2">INVESTICE!$1:$1</definedName>
    <definedName name="_xlnm.Print_Titles" localSheetId="1">NEINVESTICE!$1:$1</definedName>
    <definedName name="_xlnm.Print_Area" localSheetId="3">FINANCOVÁNÍ!#REF!</definedName>
    <definedName name="_xlnm.Print_Area" localSheetId="2">INVESTICE!$C$1:$N$47</definedName>
    <definedName name="_xlnm.Print_Area" localSheetId="1">NEINVESTICE!$C$1:$M$667</definedName>
    <definedName name="_xlnm.Print_Area" localSheetId="0">PŘÍJMY!$C$1:$M$169</definedName>
    <definedName name="OrgC" localSheetId="5">[1]OrgC!$A$1:$B$65536</definedName>
    <definedName name="OrgC" localSheetId="4">[1]OrgC!$A:$B</definedName>
    <definedName name="OrgC">[1]OrgC!$A:$B</definedName>
    <definedName name="Print_Area" localSheetId="1">NEINVESTICE!$C$1:$M$667</definedName>
    <definedName name="Print_Area" localSheetId="5">orJ!$A$1:$B$33</definedName>
    <definedName name="Print_Titles" localSheetId="2">INVESTICE!$1:$1</definedName>
    <definedName name="Print_Titles" localSheetId="1">NEINVESTICE!$1:$1</definedName>
    <definedName name="SpPo" localSheetId="5">[3]polozky!$A$1:$B$65536</definedName>
    <definedName name="SpPo" localSheetId="4">polozky!$A:$B</definedName>
    <definedName name="SpPo">[2]polozky!$A$1:$B$65536</definedName>
    <definedName name="SVYHLEDAT_H19_UZ_2_0" localSheetId="2">#REF!</definedName>
    <definedName name="SVYHLEDAT_H19_UZ_2_0" localSheetId="5">#REF!</definedName>
    <definedName name="SVYHLEDAT_H19_UZ_2_0" localSheetId="0">#REF!</definedName>
    <definedName name="SVYHLEDAT_H19_UZ_2_0">#REF!</definedName>
    <definedName name="UZ" localSheetId="4">[2]UZ!$A$1:$B$65536</definedName>
    <definedName name="UZ">#REF!</definedName>
  </definedNames>
  <calcPr calcId="145621"/>
</workbook>
</file>

<file path=xl/calcChain.xml><?xml version="1.0" encoding="utf-8"?>
<calcChain xmlns="http://schemas.openxmlformats.org/spreadsheetml/2006/main">
  <c r="M9" i="17" l="1"/>
  <c r="M425" i="7" l="1"/>
  <c r="P375" i="7"/>
  <c r="Q374" i="7" s="1"/>
  <c r="R374" i="7" s="1"/>
  <c r="Q373" i="7" l="1"/>
  <c r="R373" i="7" s="1"/>
  <c r="R375" i="7" s="1"/>
  <c r="M36" i="21" l="1"/>
  <c r="M42" i="21"/>
  <c r="M47" i="21"/>
  <c r="M98" i="21"/>
  <c r="M99" i="21"/>
  <c r="M168" i="21" l="1"/>
  <c r="M206" i="7"/>
  <c r="M27" i="7" l="1"/>
  <c r="M32" i="7"/>
  <c r="M319" i="7" l="1"/>
  <c r="M310" i="7"/>
  <c r="M307" i="7"/>
  <c r="M303" i="7"/>
  <c r="M219" i="7"/>
  <c r="M429" i="7"/>
  <c r="M222" i="7"/>
  <c r="M650" i="7" l="1"/>
  <c r="M651" i="7"/>
  <c r="M134" i="7" l="1"/>
  <c r="M216" i="7" l="1"/>
  <c r="M136" i="7"/>
  <c r="M605" i="7" l="1"/>
  <c r="M668" i="7" l="1"/>
</calcChain>
</file>

<file path=xl/comments1.xml><?xml version="1.0" encoding="utf-8"?>
<comments xmlns="http://schemas.openxmlformats.org/spreadsheetml/2006/main">
  <authors>
    <author>MěÚ Kutná Hora  EKO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správce rozpočtových položek: </t>
        </r>
        <r>
          <rPr>
            <sz val="9"/>
            <color indexed="81"/>
            <rFont val="Tahoma"/>
            <family val="2"/>
            <charset val="238"/>
          </rPr>
          <t>list"orJ"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bližší rozlišení akce, organizace, poplatku atd. - </t>
        </r>
        <r>
          <rPr>
            <sz val="9"/>
            <color indexed="81"/>
            <rFont val="Tahoma"/>
            <family val="2"/>
            <charset val="238"/>
          </rPr>
          <t xml:space="preserve">list "OrgC"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Záznamová jednotka - slouží pro konsolidaci mezi obcemi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Účelový znak - dotace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Nástroj a prostorová jednotka - </t>
        </r>
        <r>
          <rPr>
            <sz val="9"/>
            <color indexed="81"/>
            <rFont val="Tahoma"/>
            <family val="2"/>
            <charset val="238"/>
          </rPr>
          <t>pro rozlišení prostředků od EU, SR, fondů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Kapitola </t>
        </r>
        <r>
          <rPr>
            <sz val="9"/>
            <color indexed="81"/>
            <rFont val="Tahoma"/>
            <family val="2"/>
            <charset val="238"/>
          </rPr>
          <t>- interní rozlišení</t>
        </r>
      </text>
    </comment>
  </commentList>
</comments>
</file>

<file path=xl/comments2.xml><?xml version="1.0" encoding="utf-8"?>
<comments xmlns="http://schemas.openxmlformats.org/spreadsheetml/2006/main">
  <authors>
    <author>MěÚ Kutná Hora  EKO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správce rozpočtových položek: </t>
        </r>
        <r>
          <rPr>
            <sz val="9"/>
            <color indexed="81"/>
            <rFont val="Tahoma"/>
            <family val="2"/>
            <charset val="238"/>
          </rPr>
          <t>list"orJ"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Záznamová jednotka - slouží pro konsolidaci mezi obcemi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Účelový znak - dotace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Nástroj a prostorová jednotka - </t>
        </r>
        <r>
          <rPr>
            <sz val="9"/>
            <color indexed="81"/>
            <rFont val="Tahoma"/>
            <family val="2"/>
            <charset val="238"/>
          </rPr>
          <t>pro rozlišení prostředků od EU, SR, fondů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Kapitola </t>
        </r>
        <r>
          <rPr>
            <sz val="9"/>
            <color indexed="81"/>
            <rFont val="Tahoma"/>
            <family val="2"/>
            <charset val="238"/>
          </rPr>
          <t>- interní rozlišení</t>
        </r>
      </text>
    </comment>
    <comment ref="M14" authorId="0">
      <text>
        <r>
          <rPr>
            <b/>
            <sz val="9"/>
            <color indexed="81"/>
            <rFont val="Tahoma"/>
            <family val="2"/>
            <charset val="238"/>
          </rPr>
          <t>395 tis. z FCR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30" authorId="0">
      <text>
        <r>
          <rPr>
            <b/>
            <sz val="9"/>
            <color indexed="81"/>
            <rFont val="Tahoma"/>
            <family val="2"/>
            <charset val="238"/>
          </rPr>
          <t>původní: PSKH - Fond cestovního ruchu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MěÚ Kutná Hora  EKO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správce rozpočtových položek: </t>
        </r>
        <r>
          <rPr>
            <sz val="9"/>
            <color indexed="81"/>
            <rFont val="Tahoma"/>
            <family val="2"/>
            <charset val="238"/>
          </rPr>
          <t>list"orJ"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bližší rozlišení akce, organizace, poplatku atd. - </t>
        </r>
        <r>
          <rPr>
            <sz val="9"/>
            <color indexed="81"/>
            <rFont val="Tahoma"/>
            <family val="2"/>
            <charset val="238"/>
          </rPr>
          <t xml:space="preserve">list "OrgC"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Záznamová jednotka - slouží pro konsolidaci mezi obcemi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Účelový znak - dotace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Nástroj a prostorová jednotka - </t>
        </r>
        <r>
          <rPr>
            <sz val="9"/>
            <color indexed="81"/>
            <rFont val="Tahoma"/>
            <family val="2"/>
            <charset val="238"/>
          </rPr>
          <t>pro rozlišení prostředků od EU, SR, fondů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Kapitola </t>
        </r>
        <r>
          <rPr>
            <sz val="9"/>
            <color indexed="81"/>
            <rFont val="Tahoma"/>
            <family val="2"/>
            <charset val="238"/>
          </rPr>
          <t>- interní rozlišení</t>
        </r>
      </text>
    </comment>
    <comment ref="M27" authorId="0">
      <text>
        <r>
          <rPr>
            <b/>
            <sz val="9"/>
            <color indexed="81"/>
            <rFont val="Tahoma"/>
            <family val="2"/>
            <charset val="238"/>
          </rPr>
          <t>vstup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3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soc.zařízení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<sst xmlns="http://schemas.openxmlformats.org/spreadsheetml/2006/main" count="1647" uniqueCount="1539">
  <si>
    <t xml:space="preserve">OrJ  </t>
  </si>
  <si>
    <t xml:space="preserve">OrgC      </t>
  </si>
  <si>
    <t xml:space="preserve">Zj  </t>
  </si>
  <si>
    <t xml:space="preserve">Uz    </t>
  </si>
  <si>
    <t>Komunální odpad</t>
  </si>
  <si>
    <t>Poplatek ze psů</t>
  </si>
  <si>
    <t>Ověření podpisu</t>
  </si>
  <si>
    <t>IC - SD - služby</t>
  </si>
  <si>
    <t>IC - SD - zboží</t>
  </si>
  <si>
    <t>IC - HN - zboží</t>
  </si>
  <si>
    <t>SMS parkovné</t>
  </si>
  <si>
    <t>Krásné město</t>
  </si>
  <si>
    <t>Byty - neprivatizované</t>
  </si>
  <si>
    <t>Splátka bytů Benešova I.</t>
  </si>
  <si>
    <t>Splátka bytů Puškinská I.</t>
  </si>
  <si>
    <t>Splátka bytů Puškinská II.</t>
  </si>
  <si>
    <t>Nebytové prostory - služby</t>
  </si>
  <si>
    <t>Ubytovna Vítězná - služby</t>
  </si>
  <si>
    <t>Ubytovna Trebišovská - služby</t>
  </si>
  <si>
    <t>Odpady - podnikatelé</t>
  </si>
  <si>
    <t>Fond regenerace - reklamní zařízení</t>
  </si>
  <si>
    <t>Sankturinovský dům</t>
  </si>
  <si>
    <t>Geometrické plány</t>
  </si>
  <si>
    <t>Inzeráty</t>
  </si>
  <si>
    <t>Nákup kolků</t>
  </si>
  <si>
    <t>POD HORAMI o.s.</t>
  </si>
  <si>
    <t>Nespecifikované rezervy</t>
  </si>
  <si>
    <t>Pečovatelská služba</t>
  </si>
  <si>
    <t>Léky a zdravotnický materiál</t>
  </si>
  <si>
    <t>Prádlo, oděv a obuv</t>
  </si>
  <si>
    <t>Služby pošt</t>
  </si>
  <si>
    <t>Služby telekom. a radiokom.</t>
  </si>
  <si>
    <t>Nájemné</t>
  </si>
  <si>
    <t>Konzult.,porad.a práv.služby</t>
  </si>
  <si>
    <t>Stravování</t>
  </si>
  <si>
    <t>Opravy a udržování</t>
  </si>
  <si>
    <t>Programové vybavení</t>
  </si>
  <si>
    <t>Pohoštění</t>
  </si>
  <si>
    <t>Účast. poplatky na konference</t>
  </si>
  <si>
    <t>Věcné dary</t>
  </si>
  <si>
    <t>Náhrady mezd v době nemoci</t>
  </si>
  <si>
    <t>Sociální fond</t>
  </si>
  <si>
    <t>Úroky vlastní</t>
  </si>
  <si>
    <t>Areál Klimeška</t>
  </si>
  <si>
    <t>SÚ - místní šetření</t>
  </si>
  <si>
    <t>daň z hazardních her 30%</t>
  </si>
  <si>
    <t>daň z hazardních her 65%</t>
  </si>
  <si>
    <t>Kutnohorské listy</t>
  </si>
  <si>
    <t>Příjmy z úroků (část)</t>
  </si>
  <si>
    <t>Služby zpracování dat</t>
  </si>
  <si>
    <t>text</t>
  </si>
  <si>
    <t>Sociální fond - Povinné pojistné na úraz.poj.</t>
  </si>
  <si>
    <t>Sociální fond - půjčky</t>
  </si>
  <si>
    <t>IC - SD - lékárna</t>
  </si>
  <si>
    <t>IC - HN - lékárna</t>
  </si>
  <si>
    <t>IC - HN - materiál</t>
  </si>
  <si>
    <t>IC - SD - poplatky platební terminál</t>
  </si>
  <si>
    <t>IC - SD - nákup služeb</t>
  </si>
  <si>
    <t>IC - HN - služby</t>
  </si>
  <si>
    <t>Propagace KH - veletrhy</t>
  </si>
  <si>
    <t>IC -  SD - opravy a údržba</t>
  </si>
  <si>
    <t>IC - HN - oprava prostor</t>
  </si>
  <si>
    <t>IC - SD - pohoštění</t>
  </si>
  <si>
    <t>OCRM - účastnické poplatky na konference, workshopy</t>
  </si>
  <si>
    <t>Asociace tur.inf.center-čl.příspěvek</t>
  </si>
  <si>
    <t>OCRM  - věcné dary</t>
  </si>
  <si>
    <t>IC - SD - mzdy</t>
  </si>
  <si>
    <t>IC - HN - mzdy</t>
  </si>
  <si>
    <t>OCRM - mzdy</t>
  </si>
  <si>
    <t>IC - SD - OON</t>
  </si>
  <si>
    <t>IC - SD - SP</t>
  </si>
  <si>
    <t>IC - HN - SP</t>
  </si>
  <si>
    <t>OCRM - SP</t>
  </si>
  <si>
    <t>IC - SD - ZP</t>
  </si>
  <si>
    <t>IC - HN - ZP</t>
  </si>
  <si>
    <t>OCRM - ZP</t>
  </si>
  <si>
    <t>Mezinárodní vztahy - materiál</t>
  </si>
  <si>
    <t>Mezinárodní vztahy - služby</t>
  </si>
  <si>
    <t>Mezinárodní vztahy - cestovné</t>
  </si>
  <si>
    <t>Mezinárodní vztahy - pohoštění</t>
  </si>
  <si>
    <t>Mez.vztahy - popl.konference</t>
  </si>
  <si>
    <t>Mezinárodní vztahy-věcné dary</t>
  </si>
  <si>
    <t>Dačický dům - mzdy</t>
  </si>
  <si>
    <t>Dačický dům - SP</t>
  </si>
  <si>
    <t>Dačický dům - ZP</t>
  </si>
  <si>
    <t>Sokolovna Malín - mzdy</t>
  </si>
  <si>
    <t>Sokolovna Malín - ZP</t>
  </si>
  <si>
    <t>ZM - mzdy</t>
  </si>
  <si>
    <t>ZM - sociální pojistné</t>
  </si>
  <si>
    <t>ZM- zdravotní pojistné</t>
  </si>
  <si>
    <t>ZM - cestovné</t>
  </si>
  <si>
    <t>Mzdy</t>
  </si>
  <si>
    <t>Ostatní osobní výdaje - dohody</t>
  </si>
  <si>
    <t>Pracovní a život.jubilea</t>
  </si>
  <si>
    <t>Sociální pojistné</t>
  </si>
  <si>
    <t>Zdravotní pojistné</t>
  </si>
  <si>
    <t>Povinné úrazové pojistné</t>
  </si>
  <si>
    <t>DHDM - hardware</t>
  </si>
  <si>
    <t>Nákup materiálu</t>
  </si>
  <si>
    <t>Nákup služeb</t>
  </si>
  <si>
    <t>Web města</t>
  </si>
  <si>
    <t>Knihy, předplatné</t>
  </si>
  <si>
    <t>IC - SD - DHDM</t>
  </si>
  <si>
    <t>Drobný hmotný majetek</t>
  </si>
  <si>
    <t>IC - SD - materiál</t>
  </si>
  <si>
    <t>Spolkový dům - materiál</t>
  </si>
  <si>
    <t>PO - nákup materiálu</t>
  </si>
  <si>
    <t>Kurzové ztráty</t>
  </si>
  <si>
    <t>IC - HN - voda</t>
  </si>
  <si>
    <t>PO - studená voda</t>
  </si>
  <si>
    <t>PO - plyn</t>
  </si>
  <si>
    <t>PO - elektrická energie</t>
  </si>
  <si>
    <t>PO - pohonné hmoty</t>
  </si>
  <si>
    <t>Pohonné hmoty</t>
  </si>
  <si>
    <t>IC - SD - telefony</t>
  </si>
  <si>
    <t>IC - HN - telefony</t>
  </si>
  <si>
    <t>Klubus - služby telekom. a radiokom.</t>
  </si>
  <si>
    <t>Klubus - pojistné</t>
  </si>
  <si>
    <t>Školení a vzdělávání</t>
  </si>
  <si>
    <t>PO - služby</t>
  </si>
  <si>
    <t>Externí audit</t>
  </si>
  <si>
    <t>PO - opravy</t>
  </si>
  <si>
    <t>Klubus - Opravy a udržování</t>
  </si>
  <si>
    <t>Cestovné</t>
  </si>
  <si>
    <t>Svaz měst a obcí - příspěvek spolku</t>
  </si>
  <si>
    <t>Český institut inter.auditorů-čl.přísp.</t>
  </si>
  <si>
    <t>Náhrady (spoluúčast, svědečné, soudní náhrady)</t>
  </si>
  <si>
    <t>Sdr.historických sídel ČMS</t>
  </si>
  <si>
    <t>Ceniny, kolky</t>
  </si>
  <si>
    <t>Platba daní a poplatků</t>
  </si>
  <si>
    <t>OWHC Canada - příspěvek</t>
  </si>
  <si>
    <t>Platba DPH</t>
  </si>
  <si>
    <t>MP - mzdy</t>
  </si>
  <si>
    <t>MP - OOV</t>
  </si>
  <si>
    <t>MP - ostatní platy za pr.práci</t>
  </si>
  <si>
    <t>MP - sociální pojistné</t>
  </si>
  <si>
    <t>MP - zdravotní pojistné</t>
  </si>
  <si>
    <t>MP - potraviny</t>
  </si>
  <si>
    <t>MP - ochranné pomůcky</t>
  </si>
  <si>
    <t>MP - prádlo, oděv, obuv</t>
  </si>
  <si>
    <t>MP - knihy, tisk</t>
  </si>
  <si>
    <t>MP - DHDM</t>
  </si>
  <si>
    <t>MP - nákup materiálu</t>
  </si>
  <si>
    <t>MP - pohonné hmoty</t>
  </si>
  <si>
    <t>MP - služby pošt</t>
  </si>
  <si>
    <t>MP - služby telekomunikací</t>
  </si>
  <si>
    <t>MP - služby peněžních ústavů</t>
  </si>
  <si>
    <t>MP - školení</t>
  </si>
  <si>
    <t>MP - nákup služeb</t>
  </si>
  <si>
    <t>MP - opravy a udržování</t>
  </si>
  <si>
    <t>MP - programové vybavení</t>
  </si>
  <si>
    <t>MP - cestovné</t>
  </si>
  <si>
    <t>MP - Účast. poplatky na konference</t>
  </si>
  <si>
    <t>MP - ostatní nákupy</t>
  </si>
  <si>
    <t>MP - kolky</t>
  </si>
  <si>
    <t>MP - náhrady mezd v době nemoci</t>
  </si>
  <si>
    <t>MP - ostatní náhrady</t>
  </si>
  <si>
    <t>Úrok ČS (30,6 mil. Kč)</t>
  </si>
  <si>
    <t>Úrok ČS 16,54 mil. Benešova</t>
  </si>
  <si>
    <t>Úrok ČMHB 13,51 mil. Puškinská I.</t>
  </si>
  <si>
    <t>Úrok ČMHB 18,84 mil.Puškinská II</t>
  </si>
  <si>
    <t>Úrok KB (94 mil.)</t>
  </si>
  <si>
    <t>Úrok ČS kontokorent</t>
  </si>
  <si>
    <t>Úrok ČSOB kontokorent</t>
  </si>
  <si>
    <t>Náhrada škody - za Nemocnici KH</t>
  </si>
  <si>
    <t>Rezerva města</t>
  </si>
  <si>
    <t>BESIP - nákup služeb</t>
  </si>
  <si>
    <t>Příspěvek na linkovou dopravu</t>
  </si>
  <si>
    <t>Nákup mobiliáře</t>
  </si>
  <si>
    <t>TS - nákup odpadkových košů</t>
  </si>
  <si>
    <t>Informační tabule - materiál</t>
  </si>
  <si>
    <t>Parkovací automaty - materiál</t>
  </si>
  <si>
    <t>Dětská hřiště - materiál</t>
  </si>
  <si>
    <t>Hřbitov - materiál</t>
  </si>
  <si>
    <t>Kom.služby -  materiál</t>
  </si>
  <si>
    <t>Odpad - prevence vzniku - materiál</t>
  </si>
  <si>
    <t>TS - veř.osvětlení el.energie</t>
  </si>
  <si>
    <t>Odpad: pronájem sb.nádob MVE</t>
  </si>
  <si>
    <t>Odpad: pronájem sb.nádob - AVE</t>
  </si>
  <si>
    <t>Revize mostů</t>
  </si>
  <si>
    <t>Kom.služby - studie</t>
  </si>
  <si>
    <t>Veřejná zeleň - posudky</t>
  </si>
  <si>
    <t>Deratizace</t>
  </si>
  <si>
    <t>Komunikace - služby</t>
  </si>
  <si>
    <t>Odstran.havárie-monitoring.-Kremnická</t>
  </si>
  <si>
    <t>TS - zimní údržba komunikace</t>
  </si>
  <si>
    <t>TS - semafory - revize</t>
  </si>
  <si>
    <t>TS - komunikace úklid (služby)</t>
  </si>
  <si>
    <t>Odtahy vraků</t>
  </si>
  <si>
    <t>Dětské hřiště - služby</t>
  </si>
  <si>
    <t>Veřejné osvětlení - služby</t>
  </si>
  <si>
    <t>VO - defektoskopie stožárů</t>
  </si>
  <si>
    <t>TS - zajištění osvětlení k ČKD</t>
  </si>
  <si>
    <t>Hřbitov - ošetření stromů</t>
  </si>
  <si>
    <t>Hřbitovní zdi - služby</t>
  </si>
  <si>
    <t>TS - provoz hřbitovů</t>
  </si>
  <si>
    <t>TS - provoz obřadní síně</t>
  </si>
  <si>
    <t>TEBIS - služby</t>
  </si>
  <si>
    <t>Komunální služby - nákup služeb</t>
  </si>
  <si>
    <t>Mobiliář - služby</t>
  </si>
  <si>
    <t>WC veřejná</t>
  </si>
  <si>
    <t>WC Sedlec</t>
  </si>
  <si>
    <t>Věžní hodiny - nákup služeb</t>
  </si>
  <si>
    <t>Odpad: nebezpečný MVE plus</t>
  </si>
  <si>
    <t>Sběrný dvůr - nebezpečný odpad</t>
  </si>
  <si>
    <t>Odpad: komunální - svoz</t>
  </si>
  <si>
    <t>Plán odpadového hospodářství obce</t>
  </si>
  <si>
    <t>Sběrný dvůr - rostlinný odpad</t>
  </si>
  <si>
    <t>Sběrný dvůr - tříděný odpad</t>
  </si>
  <si>
    <t>Sběrný dvůr - cihly</t>
  </si>
  <si>
    <t>Sběrný dvůr -  staveb.směsný</t>
  </si>
  <si>
    <t>Sběrný dvůr - objemný odpad</t>
  </si>
  <si>
    <t>Sběrný dvůr - provoz</t>
  </si>
  <si>
    <t>Sběrný dvůr - komunální odpad</t>
  </si>
  <si>
    <t>Odpad: objemný - svoz</t>
  </si>
  <si>
    <t>Odpad: svoz biopopelnice</t>
  </si>
  <si>
    <t>Odpad: bioodpadky - uložení</t>
  </si>
  <si>
    <t>Odpad: uliční smetky - uložení</t>
  </si>
  <si>
    <t>TS - rostlinný odpad</t>
  </si>
  <si>
    <t>TS - psí koše</t>
  </si>
  <si>
    <t>TS - podzemní kontejnery</t>
  </si>
  <si>
    <t>Odpad: tříděný MVE plus</t>
  </si>
  <si>
    <t>Sanace odvalu dolu ŠAFARY-Kaňk</t>
  </si>
  <si>
    <t>Odpad: úklid kontejnerového stání</t>
  </si>
  <si>
    <t>Veř.zeleň - stromy, havárie</t>
  </si>
  <si>
    <t>Zeleň vnitrobloky - služby</t>
  </si>
  <si>
    <t>TS - veřejná zeleň (služby)</t>
  </si>
  <si>
    <t>Záchytná stanice pro psy-oprava</t>
  </si>
  <si>
    <t>TS - opravy komunikace</t>
  </si>
  <si>
    <t>TS - pítka a studně</t>
  </si>
  <si>
    <t>TS - dětské hřiště opravy a obnova</t>
  </si>
  <si>
    <t>VO - opravy (zemní svítidla mimo TS)</t>
  </si>
  <si>
    <t>TS - VO  opravy</t>
  </si>
  <si>
    <t>Slavnostní osvětlení - opravy</t>
  </si>
  <si>
    <t>Hřbitov - oprava zdí</t>
  </si>
  <si>
    <t>Hřbitov - oprava ostatní</t>
  </si>
  <si>
    <t>TEBIS - opravy</t>
  </si>
  <si>
    <t>Ostatní opravy a udržování</t>
  </si>
  <si>
    <t>WC - opravy</t>
  </si>
  <si>
    <t>Hodiny - oprava</t>
  </si>
  <si>
    <t>TS - odpadkové koše  - opravy</t>
  </si>
  <si>
    <t>Veř.zeleň -Park Vlašský dvůr - opravy</t>
  </si>
  <si>
    <t>Poplatek za umístění psa</t>
  </si>
  <si>
    <t>Liga pro ochranu zvířat VPS</t>
  </si>
  <si>
    <t>Monitorování těžkých kovů</t>
  </si>
  <si>
    <t>Hrobová místa-vratky nájmů</t>
  </si>
  <si>
    <t>Dětské hřiště - DHM</t>
  </si>
  <si>
    <t>Knihy, tisk</t>
  </si>
  <si>
    <t>Podzemní voda, monitoring</t>
  </si>
  <si>
    <t>Ochrana přírody - služby</t>
  </si>
  <si>
    <t>Stanice pro handicap.živočichy</t>
  </si>
  <si>
    <t>TS - protipovodňová opatření</t>
  </si>
  <si>
    <t>Českomor.mysl.jednota - Posouzení trofejí  - služby</t>
  </si>
  <si>
    <t>Posudky,konzultace,dokumentace</t>
  </si>
  <si>
    <t>Územní plánování - služby</t>
  </si>
  <si>
    <t>Územní plán</t>
  </si>
  <si>
    <t>FRB - poplatky</t>
  </si>
  <si>
    <t>FRB - poskytnuté půjčky</t>
  </si>
  <si>
    <t>PS KH - Klub důchodců - příspěvek</t>
  </si>
  <si>
    <t>PS KH - Klub důchodců - na energie</t>
  </si>
  <si>
    <t>PS KH - Klub důchodců - na odměny</t>
  </si>
  <si>
    <t>Komunitní plán - OOV</t>
  </si>
  <si>
    <t>Komunitní plán - materiál</t>
  </si>
  <si>
    <t>Pěstounská péče - služby</t>
  </si>
  <si>
    <t>Zachování památek - služby</t>
  </si>
  <si>
    <t>Krásné město - časopis</t>
  </si>
  <si>
    <t>Sportovec roku - výdaje</t>
  </si>
  <si>
    <t>Propagace kulturních akcí KH - média</t>
  </si>
  <si>
    <t>Svatováclavské slavnosti - výdaje</t>
  </si>
  <si>
    <t>Oslava sv.Barbory - vánoční strom</t>
  </si>
  <si>
    <t>Novoroční ohňostroj</t>
  </si>
  <si>
    <t>Kronika - služby</t>
  </si>
  <si>
    <t>Kutnohorsko.cz - o.p.s.</t>
  </si>
  <si>
    <t>Příspěvkový program - kultura</t>
  </si>
  <si>
    <t>Příspěvkový program - školství</t>
  </si>
  <si>
    <t>Příspěvkový program - sport</t>
  </si>
  <si>
    <t>Příspěvkový program - soc.oblast</t>
  </si>
  <si>
    <t>Calendarium Cuthna</t>
  </si>
  <si>
    <t>MěÚ Kolín - Kmochův Kolín</t>
  </si>
  <si>
    <t>MTD - příspěvek na provoz</t>
  </si>
  <si>
    <t>Městská knihovna - příspěvek</t>
  </si>
  <si>
    <t>Galerie F.J. - pr.příspěvek</t>
  </si>
  <si>
    <t>Galerie F.J. - podíl k dotacím</t>
  </si>
  <si>
    <t>Sportovní oddíly - registrovaní žáci</t>
  </si>
  <si>
    <t>Sparta KH z.s. - provoz</t>
  </si>
  <si>
    <t>TJ Sokol - basketbal</t>
  </si>
  <si>
    <t>MŠ - příspěvek na provoz</t>
  </si>
  <si>
    <t>MŠ Pohádka - příspěvek na provoz</t>
  </si>
  <si>
    <t>ZŠ KS - příspěvek na provoz</t>
  </si>
  <si>
    <t>ZŠ TGM - příspěvek na provoz</t>
  </si>
  <si>
    <t>ZŠ Žižkov - příspěvek na provoz</t>
  </si>
  <si>
    <t>ŠJ - příspěvek na provoz</t>
  </si>
  <si>
    <t>ZUŠ - příspěvek na provoz</t>
  </si>
  <si>
    <t>Školství - rezerva</t>
  </si>
  <si>
    <t>Sport - rezerva</t>
  </si>
  <si>
    <t>Zachování památek - opravy</t>
  </si>
  <si>
    <t>Oprava opěrné zdi u Barbory</t>
  </si>
  <si>
    <t>Vlašský dvůr - střecha</t>
  </si>
  <si>
    <t>Morový sloup  - restaurování</t>
  </si>
  <si>
    <t>Fond regenerace - PO příspěvky</t>
  </si>
  <si>
    <t>Fond regenerace - FO příspěvky</t>
  </si>
  <si>
    <t>Psí útulek - voda</t>
  </si>
  <si>
    <t>IC - SD - voda</t>
  </si>
  <si>
    <t>Dačického dům - voda</t>
  </si>
  <si>
    <t>Hřiště Sokolák - voda</t>
  </si>
  <si>
    <t>ZS - voda</t>
  </si>
  <si>
    <t>Byty - voda</t>
  </si>
  <si>
    <t>Neprivatizované byty - voda</t>
  </si>
  <si>
    <t>Václavské náměstí 182 - voda</t>
  </si>
  <si>
    <t>Vlašský dvůr - voda</t>
  </si>
  <si>
    <t>Radnická 178 - voda</t>
  </si>
  <si>
    <t>Ubytovna Trebišovská - voda</t>
  </si>
  <si>
    <t>Ubytovna Vítězná - voda</t>
  </si>
  <si>
    <t>Cihlářská 17 - voda</t>
  </si>
  <si>
    <t>Hala BIOS - voda</t>
  </si>
  <si>
    <t>Nebytové prostory - voda</t>
  </si>
  <si>
    <t>Hřbitovy - voda</t>
  </si>
  <si>
    <t>IC - HN - teplo</t>
  </si>
  <si>
    <t>Byty - teplo</t>
  </si>
  <si>
    <t>Neprivatizované byty - teplo</t>
  </si>
  <si>
    <t>Ubytovna Trebišovská - teplo</t>
  </si>
  <si>
    <t>Nebytové prostory - teplo</t>
  </si>
  <si>
    <t>IC - SD - plyn</t>
  </si>
  <si>
    <t>Dačického dům - plyn</t>
  </si>
  <si>
    <t>Hřiště Sokolák - plyn</t>
  </si>
  <si>
    <t>ZS - plyn</t>
  </si>
  <si>
    <t>Olympia - plyn</t>
  </si>
  <si>
    <t>Byty - plyn</t>
  </si>
  <si>
    <t>Václavské nám. 182 - plyn</t>
  </si>
  <si>
    <t>Vlašský dvůr - plyn</t>
  </si>
  <si>
    <t>Radnická 178 - plyn</t>
  </si>
  <si>
    <t>Spolkový dům - plyn</t>
  </si>
  <si>
    <t>Cihlářská 17 - plyn</t>
  </si>
  <si>
    <t>Hala BIOS - plyn</t>
  </si>
  <si>
    <t>Nebytové prostory - plyn</t>
  </si>
  <si>
    <t>Psí útulek - el.energie</t>
  </si>
  <si>
    <t>IC - SD - el.energie</t>
  </si>
  <si>
    <t>IC - HN - el.energie</t>
  </si>
  <si>
    <t>Dačického dům - el.energie</t>
  </si>
  <si>
    <t>Kostel SJN - el.energie</t>
  </si>
  <si>
    <t>ZS - elektrická energie</t>
  </si>
  <si>
    <t>Olympia - el.energie</t>
  </si>
  <si>
    <t>Hřiště J.Palacha - el.energie</t>
  </si>
  <si>
    <t>Byty - el. energie</t>
  </si>
  <si>
    <t>Neprivatizované byty - el.en.</t>
  </si>
  <si>
    <t>Václavské nám. 182 - el.en.</t>
  </si>
  <si>
    <t>Vlašský dvůr  - el. energie</t>
  </si>
  <si>
    <t>Radnická 178 - el.energie</t>
  </si>
  <si>
    <t>Spolkový dům - el.energie</t>
  </si>
  <si>
    <t>Ubytovna Trebišovská - el.en.</t>
  </si>
  <si>
    <t>Ubytovna Vítězná  - el. ener.</t>
  </si>
  <si>
    <t>Cihlářská 17 - el.energie</t>
  </si>
  <si>
    <t>Hala BIOS - el. energie</t>
  </si>
  <si>
    <t>Nebytové prostory - el.ener.</t>
  </si>
  <si>
    <t>Slavnostní osvětlení - el.en.</t>
  </si>
  <si>
    <t>Palackého nám. - el.ener</t>
  </si>
  <si>
    <t>Výtahy - služby telekomunikací</t>
  </si>
  <si>
    <t>Placené pojistné</t>
  </si>
  <si>
    <t>IC HN - nájemné</t>
  </si>
  <si>
    <t>Kino - nájemné</t>
  </si>
  <si>
    <t>Byty - sběrné nádoby - nájem</t>
  </si>
  <si>
    <t>Ubytovna Trebišovská - sb.nádoby</t>
  </si>
  <si>
    <t>Ubytovna Vítězná - sb.nádoby</t>
  </si>
  <si>
    <t>Pozemky - nájemné</t>
  </si>
  <si>
    <t>Klubus - parkovné</t>
  </si>
  <si>
    <t>Pozemky - posudky</t>
  </si>
  <si>
    <t>Byty - zpracování dat za teplo</t>
  </si>
  <si>
    <t>Byty služby</t>
  </si>
  <si>
    <t>Byty - platba za inzeráty</t>
  </si>
  <si>
    <t>Neprivatizované byty - služby</t>
  </si>
  <si>
    <t>Spoluúčast pojistného</t>
  </si>
  <si>
    <t>Byty - vyúčtování</t>
  </si>
  <si>
    <t>Neprivatizované byty - vyúčt.</t>
  </si>
  <si>
    <t>Nebytové prostory - vyúčtování</t>
  </si>
  <si>
    <t>Dačického dům - materiál</t>
  </si>
  <si>
    <t>Sportoviště DrHDM</t>
  </si>
  <si>
    <t>Stadion Olympia - DrHDM</t>
  </si>
  <si>
    <t>Byty - DrHDM</t>
  </si>
  <si>
    <t>Ubytovna Trebišovská - DrHDM</t>
  </si>
  <si>
    <t>Společné prostory - DrHDM</t>
  </si>
  <si>
    <t>Smuteční síň DrHDM</t>
  </si>
  <si>
    <t>Sportoviště - materiál</t>
  </si>
  <si>
    <t>ZS - materiál</t>
  </si>
  <si>
    <t>Hřiště J.Palacha - materiál</t>
  </si>
  <si>
    <t>Byty - materiál</t>
  </si>
  <si>
    <t>Nebytové prostory - materiál</t>
  </si>
  <si>
    <t>Václavské nám. 182 - materiál</t>
  </si>
  <si>
    <t>Vlašský dvůr  - materiál</t>
  </si>
  <si>
    <t>Radnická 178 - materiál</t>
  </si>
  <si>
    <t>Ubytovna Trebišovská - materiál</t>
  </si>
  <si>
    <t>Ubytovna Vítězná - materiál</t>
  </si>
  <si>
    <t>Společné prostory - materiál</t>
  </si>
  <si>
    <t>DPS  - materiál</t>
  </si>
  <si>
    <t>Stadion Olympia - PHM</t>
  </si>
  <si>
    <t>ZS - telefon</t>
  </si>
  <si>
    <t>Spolkový dům - telefon</t>
  </si>
  <si>
    <t>DPS - pronájem nádob</t>
  </si>
  <si>
    <t>Nebytové prostory - posudky</t>
  </si>
  <si>
    <t>IC - HN - služby a revize</t>
  </si>
  <si>
    <t>Kino - služby</t>
  </si>
  <si>
    <t>Kostel SJN - služby</t>
  </si>
  <si>
    <t>Sportoviště - služby, revize</t>
  </si>
  <si>
    <t>ZS - služby, revize</t>
  </si>
  <si>
    <t>Stadion Olympia - služby, revize</t>
  </si>
  <si>
    <t>Hřiště J.Palacha - služby</t>
  </si>
  <si>
    <t>Byty - služby, revize</t>
  </si>
  <si>
    <t>Václavské nám. 182 - služby</t>
  </si>
  <si>
    <t>Vlašský dvůr - služby</t>
  </si>
  <si>
    <t>Radnická 178 - služby, revize</t>
  </si>
  <si>
    <t>KD LOREC - služby, revize</t>
  </si>
  <si>
    <t>Spolkový dům - služby, revize</t>
  </si>
  <si>
    <t>Smuteční síň - služby</t>
  </si>
  <si>
    <t>DPS - služby, revize</t>
  </si>
  <si>
    <t>IC - SD - opravy a údržba</t>
  </si>
  <si>
    <t>IC - HN - opravy a údržba</t>
  </si>
  <si>
    <t>Pojistné události ZŠ,MŠ</t>
  </si>
  <si>
    <t>Pojistné události MTD</t>
  </si>
  <si>
    <t>Kino - opravy</t>
  </si>
  <si>
    <t>Dačického dům - opravy</t>
  </si>
  <si>
    <t>Kostel SJN - opravy</t>
  </si>
  <si>
    <t>Sportoviště - opravy</t>
  </si>
  <si>
    <t>ZS - opravy</t>
  </si>
  <si>
    <t>Stadion Olympia - opravy</t>
  </si>
  <si>
    <t>Hřiště J.Palacha - opravy</t>
  </si>
  <si>
    <t>Byty - opravy</t>
  </si>
  <si>
    <t>Nebytové prostory - opravy</t>
  </si>
  <si>
    <t>Václavské nám. 182 - opravy</t>
  </si>
  <si>
    <t>Vlašský dvůr - opravy</t>
  </si>
  <si>
    <t>Radnická 178 - opravy</t>
  </si>
  <si>
    <t>KD Lorec - opravy a údržba</t>
  </si>
  <si>
    <t>Spolkový dům - opravy</t>
  </si>
  <si>
    <t>Ubytovna Trebišovská - opravy</t>
  </si>
  <si>
    <t>Ubytovna Vítězná - opravy</t>
  </si>
  <si>
    <t>Společné prostory - opravy</t>
  </si>
  <si>
    <t>DPS - opravy</t>
  </si>
  <si>
    <t>Byty rekonstrukce</t>
  </si>
  <si>
    <t>DPS - rekonstrukce</t>
  </si>
  <si>
    <t>Věcná břemena</t>
  </si>
  <si>
    <t>Bytové domy - znalecké posudky</t>
  </si>
  <si>
    <t>Průkazy energetické náročnosti</t>
  </si>
  <si>
    <t>KN - oprávněný přístup</t>
  </si>
  <si>
    <t>Věcná břemena v době výstavby</t>
  </si>
  <si>
    <t>Věcná břemena po zařazení do majetku</t>
  </si>
  <si>
    <t>Výkupy pozemků</t>
  </si>
  <si>
    <t>Náklady spojené s nabytím pozemků</t>
  </si>
  <si>
    <t>OCRM - pohoštění  "fam a press tripy"</t>
  </si>
  <si>
    <t>OCRM - služby  "fam a press tripy"</t>
  </si>
  <si>
    <t>Hlasovací systém</t>
  </si>
  <si>
    <t>Svoz jedlých olejů EKO-PF-nádoby</t>
  </si>
  <si>
    <t>Mobiliář - oprava - Lesní stezky</t>
  </si>
  <si>
    <t>VO optimalizace (PD+realizace menších akcí)</t>
  </si>
  <si>
    <t>Tebis - napojení prodejny MaxiHit</t>
  </si>
  <si>
    <t>Komunitní plán - služby</t>
  </si>
  <si>
    <t>PS KH - Klub důchodců - ostatní</t>
  </si>
  <si>
    <t>Pečovatelská služba  TAXÍK MAXÍK</t>
  </si>
  <si>
    <t>čp.165 Šultysova - střecha, fasáda</t>
  </si>
  <si>
    <t>Kamenný dům - restaurování fasády</t>
  </si>
  <si>
    <t xml:space="preserve">KH TEBIS - archiv služby </t>
  </si>
  <si>
    <t xml:space="preserve">KH TEBIS -archiv nájem </t>
  </si>
  <si>
    <t>Stadion Olympia - materiál</t>
  </si>
  <si>
    <t>Projektové dokumentace</t>
  </si>
  <si>
    <t>Ubytovna Vítězná - okna</t>
  </si>
  <si>
    <t>MP - ostatní výdaje j.n.(obnova MKDS)</t>
  </si>
  <si>
    <t>Studie veřejné prostory (vybrané) PD Studie</t>
  </si>
  <si>
    <t>Komunikace Fučíkova</t>
  </si>
  <si>
    <t>OPZ proces sociálního plánování</t>
  </si>
  <si>
    <t>Návrh 2019</t>
  </si>
  <si>
    <t>návrh 2019</t>
  </si>
  <si>
    <t>ZŠ KS - příspěvek na investice</t>
  </si>
  <si>
    <t>Parkoviště Malín</t>
  </si>
  <si>
    <t>Správní poplatek - změna povolení loterie</t>
  </si>
  <si>
    <t>Parkovací automaty/chodníky - opravy</t>
  </si>
  <si>
    <t>Ost.záležitosti kultury - výdaje</t>
  </si>
  <si>
    <t>Propagace KH - služby, materiál, reklamní předměty</t>
  </si>
  <si>
    <t>Mezinárodní kytarová soutěž - výdaje</t>
  </si>
  <si>
    <t>Dačického dům - služby</t>
  </si>
  <si>
    <t>DzN, daň z nabytí - pozemky</t>
  </si>
  <si>
    <t xml:space="preserve">Np   </t>
  </si>
  <si>
    <t xml:space="preserve">Ka </t>
  </si>
  <si>
    <t xml:space="preserve">Text                          </t>
  </si>
  <si>
    <t>NÁVRH 2019</t>
  </si>
  <si>
    <t>SPR - Cestovní doklady</t>
  </si>
  <si>
    <t>SPR - Dopsání titulu, hodnosti</t>
  </si>
  <si>
    <t>SPR - Evidence obyvatel</t>
  </si>
  <si>
    <t>SPR - OP do 24 hodin</t>
  </si>
  <si>
    <t>SPR - OP do 5 dnů</t>
  </si>
  <si>
    <t>SPR - OP pro děti do 15ti let</t>
  </si>
  <si>
    <t>SPR - Potvrzení, změna příjmení</t>
  </si>
  <si>
    <t>SPR - Převzetí OP u jiného úřadu</t>
  </si>
  <si>
    <t>SPR - Přihlášení k trvalému pobytu</t>
  </si>
  <si>
    <t>SPR - Rušení TP</t>
  </si>
  <si>
    <t>SPR - svatba</t>
  </si>
  <si>
    <t>SPR - Vystavení RL, OL, ÚL</t>
  </si>
  <si>
    <t>SPR - Pronájem varhan - svatby</t>
  </si>
  <si>
    <t>SÚ - Demolice</t>
  </si>
  <si>
    <t>SÚ - kolaudace</t>
  </si>
  <si>
    <t>SÚ - stavební povolení</t>
  </si>
  <si>
    <t>SÚ - územní rozhodnutí</t>
  </si>
  <si>
    <t>SÚ - územní souhlas</t>
  </si>
  <si>
    <t>SÚ - výjimka</t>
  </si>
  <si>
    <t>SÚ - změna užívání</t>
  </si>
  <si>
    <t>Autorizovaná konverze</t>
  </si>
  <si>
    <t>Czech Point  - Obchodní rejstřík</t>
  </si>
  <si>
    <t>Czech Point  - Rejstřík trestů</t>
  </si>
  <si>
    <t>Czech Point  - RT - právnické osoby</t>
  </si>
  <si>
    <t>Czech Point  - výpis bodů řidičů</t>
  </si>
  <si>
    <t>Czech Point  - Živnostenský rejstřík</t>
  </si>
  <si>
    <t>Kopie spisu</t>
  </si>
  <si>
    <t>Opisy a ověření listin</t>
  </si>
  <si>
    <t>ŽÚ - osvědčení zemědělce</t>
  </si>
  <si>
    <t>ŽÚ - registrace</t>
  </si>
  <si>
    <t>DP FO závislá činnost</t>
  </si>
  <si>
    <t>DP FO závislá činnost. 1,5%</t>
  </si>
  <si>
    <t>DP FO samostatně výdělečná činnost</t>
  </si>
  <si>
    <t>DP FO z kapitálových výnosů</t>
  </si>
  <si>
    <t>DP PO</t>
  </si>
  <si>
    <t>DPH</t>
  </si>
  <si>
    <t>DzN</t>
  </si>
  <si>
    <t>Poplatek za lázeňský nebo rekr.pobyt</t>
  </si>
  <si>
    <t>Poplatek z ubytov. kapacity</t>
  </si>
  <si>
    <t>Potvrzení o bezdlužnosti</t>
  </si>
  <si>
    <t>Splátkový kalendář</t>
  </si>
  <si>
    <t>Správní poplatek - VHP</t>
  </si>
  <si>
    <t>TJ Sparta "nákup tenisové haly" splátka</t>
  </si>
  <si>
    <t>TJ Sparta "nákup tenisové haly" - úroky</t>
  </si>
  <si>
    <t>DOP - zkouška odborné způsobilosti řidičů</t>
  </si>
  <si>
    <t>DOP - průkaz taxislužby</t>
  </si>
  <si>
    <t>DOP - připojování pozem. komunikací</t>
  </si>
  <si>
    <t>DOP - registr řidičů</t>
  </si>
  <si>
    <t>DOP - registr silničních vozidel</t>
  </si>
  <si>
    <t>DOP - stavební povolení</t>
  </si>
  <si>
    <t>DOP - zvláštní užívání silnic</t>
  </si>
  <si>
    <t>Příj.z poskyt.služeb - umístěni v ZSP</t>
  </si>
  <si>
    <t>Parkovací karty</t>
  </si>
  <si>
    <t>Příjem z parkovacích automatů</t>
  </si>
  <si>
    <t>Přijaté pojistné náhrady (komunikace)</t>
  </si>
  <si>
    <t>Ostatní záležitosti v dopravě</t>
  </si>
  <si>
    <t>Přijaté pojistné náhrady (zničené VO)</t>
  </si>
  <si>
    <t>Hrobová místa - příjem za služby</t>
  </si>
  <si>
    <t>Hrobová místa - nájem</t>
  </si>
  <si>
    <t>Kolumbární schránky - nájem</t>
  </si>
  <si>
    <t>Prodej dřeva</t>
  </si>
  <si>
    <t>Přijaté pojistné náhrady (zničené odpad.koše)</t>
  </si>
  <si>
    <t>ASEKOL - příjem za tříděné odpady</t>
  </si>
  <si>
    <t>EKO-KOM - příjem za tříděné odpady</t>
  </si>
  <si>
    <t>ELEKTROWIN - příjem za tříděné odpady</t>
  </si>
  <si>
    <t>ŽP -  místní šetření</t>
  </si>
  <si>
    <t>ŽP - lovecké lístky</t>
  </si>
  <si>
    <t>ŽP - rybářské lístky</t>
  </si>
  <si>
    <t>ŽP - stavební pov. vodohosp. staveb</t>
  </si>
  <si>
    <t>ŽP - upuštění od třídění odpadů</t>
  </si>
  <si>
    <t>FRB - splátky půjček</t>
  </si>
  <si>
    <t>FRB -  úroky z půjček</t>
  </si>
  <si>
    <t>Prodej tiskopisů na náv.látky</t>
  </si>
  <si>
    <t>Spolkový dům - vstupné</t>
  </si>
  <si>
    <t>Psí útulek - přefakturace</t>
  </si>
  <si>
    <t>MLaR - nájem</t>
  </si>
  <si>
    <t>Filmaři - nájem</t>
  </si>
  <si>
    <t>Autobus. nádraží - nájem</t>
  </si>
  <si>
    <t>Dačického dům - příjmy z poskyt.služeb</t>
  </si>
  <si>
    <t>Hřiště J.Palacha - využití sportoviště</t>
  </si>
  <si>
    <t>Sokolovna Malín - využití sportoviště</t>
  </si>
  <si>
    <t>Stadion Olympia - využití sportoviště</t>
  </si>
  <si>
    <t>ZS - veřejné bruslení</t>
  </si>
  <si>
    <t>ZS - využití sportovní plochy veřejností</t>
  </si>
  <si>
    <t>ZS -SK Sršni - využití sportoviště</t>
  </si>
  <si>
    <t>SK Sparta - nájem</t>
  </si>
  <si>
    <t>Sokolovna Malín - nájemné</t>
  </si>
  <si>
    <t>Stadion Olympia - nájemné</t>
  </si>
  <si>
    <t>Byty - dluh do r. 2000</t>
  </si>
  <si>
    <t>Byty - služby</t>
  </si>
  <si>
    <t>Byty nepriv. - služby</t>
  </si>
  <si>
    <t>Byty-sankce</t>
  </si>
  <si>
    <t>Byty - nájem</t>
  </si>
  <si>
    <t>Byty nepriv. - nájem</t>
  </si>
  <si>
    <t>Byty - soudní náklady</t>
  </si>
  <si>
    <t>Byty - vyúčtování energií (společenství)</t>
  </si>
  <si>
    <t>Byty nepriv. - soudní náklady</t>
  </si>
  <si>
    <t>Byty - poplatek za výběr.řízen</t>
  </si>
  <si>
    <t>Nebyt.prostory - přef.energií</t>
  </si>
  <si>
    <t>Nebyt.prostory-nepriv.-služby</t>
  </si>
  <si>
    <t>Služby nebytové prostory - sankce</t>
  </si>
  <si>
    <t>Ubytovna Trebišovská - přefakturace</t>
  </si>
  <si>
    <t>Ubytovna Trebišovská - sankce</t>
  </si>
  <si>
    <t>Ubytovna Vítězná - sankce</t>
  </si>
  <si>
    <t>KD Lorec - nájem</t>
  </si>
  <si>
    <t>Lorec ubytovna - nájem</t>
  </si>
  <si>
    <t>Neb.pros.nepriv.-garáže nájem</t>
  </si>
  <si>
    <t>Nebytové prostory - nájem</t>
  </si>
  <si>
    <t>Spolkový dům - nájemné</t>
  </si>
  <si>
    <t>Ubytovna Trebišovská - ubytování</t>
  </si>
  <si>
    <t>Ubytovna Vítězná - ubytování</t>
  </si>
  <si>
    <t>Ubytovna Trebišovská - soudní náklady</t>
  </si>
  <si>
    <t>Ubytovna Vítězná - soudní náklady</t>
  </si>
  <si>
    <t>Nebytové prostory-poplatek VŘ</t>
  </si>
  <si>
    <t>Obřadní síň - příjem za služby</t>
  </si>
  <si>
    <t>TEBIS s.r.o. - nájem</t>
  </si>
  <si>
    <t>Pozemky - nájem</t>
  </si>
  <si>
    <t>Technické služby s.r.o. - nájem</t>
  </si>
  <si>
    <t>DPS - služby</t>
  </si>
  <si>
    <t>DPS - nájem</t>
  </si>
  <si>
    <t>Poplatky za výběrová řízení</t>
  </si>
  <si>
    <t>Věcná břemena - příjmy</t>
  </si>
  <si>
    <t>Souhrnný dotační vztah</t>
  </si>
  <si>
    <t>SPOD - dotace</t>
  </si>
  <si>
    <t>CELKEM PŘÍJMY:</t>
  </si>
  <si>
    <t>Obnova stepních společenstev</t>
  </si>
  <si>
    <t>Kutnohorské listy - příjem z inzerce</t>
  </si>
  <si>
    <t>IC - SD - provize z prodeje vstupenek</t>
  </si>
  <si>
    <t>Úrok ČS (150 mil.)</t>
  </si>
  <si>
    <t>Poplatky za vklad na účet (Parkování TS)</t>
  </si>
  <si>
    <t>Hypoteční banka - vedení účtu</t>
  </si>
  <si>
    <t>Inv.příspěvky na kanalizaci</t>
  </si>
  <si>
    <t>Dopravní generel</t>
  </si>
  <si>
    <t>Kutnohorské listy - DPP</t>
  </si>
  <si>
    <t>Klimeška - mzdy</t>
  </si>
  <si>
    <t>Klimeška - SP</t>
  </si>
  <si>
    <t>Klimeška - ZP</t>
  </si>
  <si>
    <t>Otevřená města - čl.příspěvek</t>
  </si>
  <si>
    <t>Klimeška - DrHDM</t>
  </si>
  <si>
    <t xml:space="preserve">Dotace program města KH - soc.účely </t>
  </si>
  <si>
    <t>Hrádek - střecha</t>
  </si>
  <si>
    <t>Znalecké posudky-nebytové domy</t>
  </si>
  <si>
    <t>Slavnostní osvětlení - DrHDM</t>
  </si>
  <si>
    <t>Klimeška - materiál</t>
  </si>
  <si>
    <t>Sokolovna Malín - DrHDM</t>
  </si>
  <si>
    <t>Sokolovna Malín - opravy</t>
  </si>
  <si>
    <t>Sokolovna Malín - služby,revize</t>
  </si>
  <si>
    <t>ZS-TZ do 40.tis. (podlimitní)</t>
  </si>
  <si>
    <t>MP - služby za zpracování dat</t>
  </si>
  <si>
    <t>MP - podlimitní TZ</t>
  </si>
  <si>
    <t>MP  - pohoštění</t>
  </si>
  <si>
    <t>MP - poskytnuté náhrady</t>
  </si>
  <si>
    <t>MP - nájemné střelnice</t>
  </si>
  <si>
    <t>IC - DrHDM</t>
  </si>
  <si>
    <t xml:space="preserve">Sokolovna Malín - SP </t>
  </si>
  <si>
    <t>ZM - Náhrady mezd v době nemoci</t>
  </si>
  <si>
    <t>IC - HN - DrHDM</t>
  </si>
  <si>
    <t>PO - DrHDM</t>
  </si>
  <si>
    <t>PO - programové vybavení</t>
  </si>
  <si>
    <t>Poplatky za vedení účtů</t>
  </si>
  <si>
    <t>OSVZ - prevence - OON</t>
  </si>
  <si>
    <t>IOP - Klubus - udržitelnost (r.2020)</t>
  </si>
  <si>
    <t>IOP - udržitelnost OSP (r.2020)</t>
  </si>
  <si>
    <t>OPZ PSP - spoluúčast</t>
  </si>
  <si>
    <t>Dačický dům - produkce pořadů</t>
  </si>
  <si>
    <t>Obnova stepních spol.Kaňk</t>
  </si>
  <si>
    <t>Měření rychlosti - nájem</t>
  </si>
  <si>
    <t>Závlahový systém - Vlašský dvůr</t>
  </si>
  <si>
    <t>Pasport zeleně</t>
  </si>
  <si>
    <t>Zpevněné plochy pod kontejnery a stěny</t>
  </si>
  <si>
    <t>TS - tříděný odpad sklo</t>
  </si>
  <si>
    <t>TS - svoz kovu</t>
  </si>
  <si>
    <t>TS - smlouva - veřejná zeleň( služby) - Lesní stezky</t>
  </si>
  <si>
    <t xml:space="preserve">TS - mobiliář-opravy </t>
  </si>
  <si>
    <t>TS - infor.systém,tabule,kiosky</t>
  </si>
  <si>
    <t>TS - čestné hroby - údržba</t>
  </si>
  <si>
    <t>OCRM - cestovné destinační manažer</t>
  </si>
  <si>
    <t>Veřejná zeleň - materiál</t>
  </si>
  <si>
    <t>Rezerva OSVZ</t>
  </si>
  <si>
    <t>Byty - nákup kolků</t>
  </si>
  <si>
    <t>Sokolovna Malín - el.energie</t>
  </si>
  <si>
    <t>Sokolovna Malín - plyn</t>
  </si>
  <si>
    <t>Cihelna - služby</t>
  </si>
  <si>
    <t>Nebyt.prostory - DHDM</t>
  </si>
  <si>
    <t>DPS - telefon</t>
  </si>
  <si>
    <t>DPS - rekonstrukce výtahu</t>
  </si>
  <si>
    <t>Klimeška - opravy</t>
  </si>
  <si>
    <t>Klimeška - služby</t>
  </si>
  <si>
    <t>Klimeška - elektřina</t>
  </si>
  <si>
    <t>Klimeška - PHM</t>
  </si>
  <si>
    <t>Klimeška - plyn</t>
  </si>
  <si>
    <t>Klimeška - telefon</t>
  </si>
  <si>
    <t>Klimeška - voda</t>
  </si>
  <si>
    <t>Klimeška - TZ</t>
  </si>
  <si>
    <t>Plovárna - stavby</t>
  </si>
  <si>
    <t>Sokolovna Malín - materiál</t>
  </si>
  <si>
    <t>Stadion Olympia - sklad materiálu</t>
  </si>
  <si>
    <t>Tebis - opravy a údržba</t>
  </si>
  <si>
    <t>Areál cihelny - stavby</t>
  </si>
  <si>
    <t>Kaňk 1 - PD vnitřní prostory</t>
  </si>
  <si>
    <t>Olympia - PD - zázemí, rozšíření</t>
  </si>
  <si>
    <t>WC Zámecká ulice</t>
  </si>
  <si>
    <t>WC Libušina ulice</t>
  </si>
  <si>
    <t>Domek OV Perštejnec</t>
  </si>
  <si>
    <t>ZŠ TGM - příspěvek na investice</t>
  </si>
  <si>
    <t>Vlašský dvůr - revitalizace</t>
  </si>
  <si>
    <t>Plovárna - oprava dilatace</t>
  </si>
  <si>
    <t>TS - zálivka</t>
  </si>
  <si>
    <t>Prodej pozemků, akcií</t>
  </si>
  <si>
    <t>Olympia - mzdy</t>
  </si>
  <si>
    <t xml:space="preserve">Olympia - SP </t>
  </si>
  <si>
    <t>Olympia - ZP</t>
  </si>
  <si>
    <t>Městská knihovna - úvěrový rámec</t>
  </si>
  <si>
    <t>S-firma - příspěvek</t>
  </si>
  <si>
    <t>IC - SD - (autorské odměny, licence)</t>
  </si>
  <si>
    <t>Destinace KH+KO - čl.příspěvek</t>
  </si>
  <si>
    <t>Česká inspirace - čl.příspěvek</t>
  </si>
  <si>
    <t>Cyklostezka Vrchlice PD</t>
  </si>
  <si>
    <t>Investiční rezerva</t>
  </si>
  <si>
    <t>Vl.dvůr - revitalizace mzdy</t>
  </si>
  <si>
    <t>Vl.dvůr - revitalizace SP</t>
  </si>
  <si>
    <t>Vl.dvůr - revitalizace ZV</t>
  </si>
  <si>
    <t>Revitalizace SD - mzdy</t>
  </si>
  <si>
    <t>Revitalizace SD - SP</t>
  </si>
  <si>
    <t>Revitalizace SD - ZP</t>
  </si>
  <si>
    <t>Revitalizace hřbitovů - retenční nádrže (akce celkem cca 21M)</t>
  </si>
  <si>
    <t>Průvodcovská služba KH PO - transfer od zřizovatele</t>
  </si>
  <si>
    <t>Nádražní 211 - střecha</t>
  </si>
  <si>
    <t>SPR - OP - odcizení, ztráta, poškození</t>
  </si>
  <si>
    <t>Poplatek z veřejného prostranství</t>
  </si>
  <si>
    <t>Provozování komunikačního a  inf.systému</t>
  </si>
  <si>
    <t>Zateplení Benešova EU</t>
  </si>
  <si>
    <t>Zateplení Benešova SR</t>
  </si>
  <si>
    <t>Nebyt.prost. - pronájem movitých věcí</t>
  </si>
  <si>
    <t>Správní poplatek-katastr nemovitostí</t>
  </si>
  <si>
    <t>Propagace KH-marketing</t>
  </si>
  <si>
    <t>Cestovné (tuzem. i zahraniční)</t>
  </si>
  <si>
    <t>Mikroregion Kutnohorsko - příspěvek</t>
  </si>
  <si>
    <t>Unie digitálních kin- čl. příspěvek</t>
  </si>
  <si>
    <t>Pohřby za zesnulé placené obcí</t>
  </si>
  <si>
    <t>Odpad: likvidace černých skládek</t>
  </si>
  <si>
    <t>Opravy vandalismu (poj.událost)</t>
  </si>
  <si>
    <t>Ost.záležitosti v komunikacích - studie</t>
  </si>
  <si>
    <t>Slavnostní osvětlení-služby, revize</t>
  </si>
  <si>
    <t>Veř.zeleň -Park Vlašský dvůr - materiál</t>
  </si>
  <si>
    <t>Veř.zeleň-Park Vlašský dvůr - služby</t>
  </si>
  <si>
    <t>TS - autobusové čekárny</t>
  </si>
  <si>
    <t>TS - komunikace úklid (mimo smlouvu)</t>
  </si>
  <si>
    <t>TS - správa park.automatů mimo  sml.</t>
  </si>
  <si>
    <t>TS - VO a vánoční osvětl. služby</t>
  </si>
  <si>
    <t>Konzultační, porad. a právní služby</t>
  </si>
  <si>
    <t>ZŠ J. Palacha - příspěvek na provoz</t>
  </si>
  <si>
    <t>čp.56 Národního odboje</t>
  </si>
  <si>
    <t>Restaurování soch u Jezuitské koleje</t>
  </si>
  <si>
    <t>Zachování památek -posudky, dokument.</t>
  </si>
  <si>
    <t>Kaňk č.p.1</t>
  </si>
  <si>
    <t>Fond regenerace - příspěvky církvi</t>
  </si>
  <si>
    <t>Nebytové prostory - zprac.dat,teplo</t>
  </si>
  <si>
    <t>Neprivatizované  nebyty - vyúčtování</t>
  </si>
  <si>
    <t>Neprivatizované byty - fond oprav</t>
  </si>
  <si>
    <t>Neprivatizované byty - ostatní služby</t>
  </si>
  <si>
    <t>Neprivatizované byty-teplá voda</t>
  </si>
  <si>
    <t>Olympia - studená voda</t>
  </si>
  <si>
    <t>Park Vlašský dvůr - studená voda</t>
  </si>
  <si>
    <t>Poplatky za vymáhání pohledávek</t>
  </si>
  <si>
    <t>Sokolovna Malín - studená voda</t>
  </si>
  <si>
    <t>Spolkový dům - studená voda</t>
  </si>
  <si>
    <t>Vorlíčkovy sady - u sv. Barbory</t>
  </si>
  <si>
    <t>Společné prostory -služby,revize</t>
  </si>
  <si>
    <t>Sportoviště - sběrné nádoby</t>
  </si>
  <si>
    <t>Pozemky - znalecké posudky</t>
  </si>
  <si>
    <t>Správní popl.placené jiné obci</t>
  </si>
  <si>
    <t>Stříbrná Kutná Hora - čl.příspěvek</t>
  </si>
  <si>
    <t>Rezerva na krizová opatření</t>
  </si>
  <si>
    <t>Mozaika - Kaňk z.s.- příspěvek</t>
  </si>
  <si>
    <t>Kutnohorský komorní orchestr z. s.</t>
  </si>
  <si>
    <t xml:space="preserve"> Nadace Kutná Hora - památka UNESCO </t>
  </si>
  <si>
    <t>Kultura do města, z.s.- příspěvek</t>
  </si>
  <si>
    <t>Společnost Modrý svět - příspěvek</t>
  </si>
  <si>
    <t>Učitelský smíšený pěvecký sbor Tyl, z.s. - příspěvek</t>
  </si>
  <si>
    <t>Vojenský spolek rehabilitovaných Armády České republiky - příspěvek</t>
  </si>
  <si>
    <t>Pionýr, z. s. - 6. pionýrská skupina Kolín - Neškaredice přísp.</t>
  </si>
  <si>
    <t>Basketbalový klub Kutná Hora, z.s.</t>
  </si>
  <si>
    <t>SK RESPO Kutná Hora, z.s.</t>
  </si>
  <si>
    <t>FBC Kutná Hora – florbalový oddíl, z.s.</t>
  </si>
  <si>
    <t>SK Sršni Kutná Hora z.s. - příspěvek na provoz</t>
  </si>
  <si>
    <t>SK Sršni Kutná Hora, z.s. - využití sportoviště</t>
  </si>
  <si>
    <t>SKP Olympia Kutná Hora, z.s. - atletika</t>
  </si>
  <si>
    <t>TJ Sokol Kaňk, z.s.</t>
  </si>
  <si>
    <t>TJ Sokol Kutná Hora - provoz</t>
  </si>
  <si>
    <t>TJ Sokol Malín, z.s.</t>
  </si>
  <si>
    <t xml:space="preserve">TJ Sparta Kutná Hora, z.s. - Plovárna </t>
  </si>
  <si>
    <t>TJ Sparta Kutná Hora, z.s. - šachy</t>
  </si>
  <si>
    <t>TJ Sparta Kutná Hora, z.s. - házená</t>
  </si>
  <si>
    <t>TJ Sparta Kutná Hora, z.s. - plavecký krytý bazén</t>
  </si>
  <si>
    <t>TJ Turista Kutná Hora, z.s. - příspěvek</t>
  </si>
  <si>
    <t>TJ Viktoria Sedlec, z.s.</t>
  </si>
  <si>
    <t>TŠ Novákovi Kutná Hora, z.s.- pronájmy</t>
  </si>
  <si>
    <t>Osadní výbory Kutné Hory - výdaje</t>
  </si>
  <si>
    <t>Celkem</t>
  </si>
  <si>
    <t xml:space="preserve">Participativní rozpočet </t>
  </si>
  <si>
    <t>Sběrný dvůr - přefakturace energií</t>
  </si>
  <si>
    <t>SPR - ukončení trv.pobytu území ČR</t>
  </si>
  <si>
    <t>SPR - převzetí CD u ORP dle žádosti</t>
  </si>
  <si>
    <t>Od</t>
  </si>
  <si>
    <t>Pa</t>
  </si>
  <si>
    <t>Sp</t>
  </si>
  <si>
    <t>Po</t>
  </si>
  <si>
    <t>Areál Klimeška+kiosek</t>
  </si>
  <si>
    <t>České dědictví UNESCO - čl.příspěvek</t>
  </si>
  <si>
    <t>TS - služby odpadkové koše</t>
  </si>
  <si>
    <t>OCHOTNICKÝ SPOLEK TYL, z. s. (nájem)</t>
  </si>
  <si>
    <t>APK - dotace SR</t>
  </si>
  <si>
    <t>APK - SR - nepř.n.</t>
  </si>
  <si>
    <t>APK - dotace EU</t>
  </si>
  <si>
    <t>APK - EU - nepř.n.</t>
  </si>
  <si>
    <t>APK - mzda vlastní podíl</t>
  </si>
  <si>
    <t>APK - nepřímé náklady</t>
  </si>
  <si>
    <t>APK - mzda SR</t>
  </si>
  <si>
    <t>APK - mzda SR NN</t>
  </si>
  <si>
    <t>APK -  mzda EU</t>
  </si>
  <si>
    <t>APK -  mzda EU NN</t>
  </si>
  <si>
    <t>APK - OON SR</t>
  </si>
  <si>
    <t>APK - OON nepř.náklady</t>
  </si>
  <si>
    <t>APK - OON</t>
  </si>
  <si>
    <t>APK - OON NN</t>
  </si>
  <si>
    <t>APK - SP - vlastní podíl</t>
  </si>
  <si>
    <t>APK - SP - NN</t>
  </si>
  <si>
    <t>APK - SP - SR</t>
  </si>
  <si>
    <t>APK - SP - SR NN</t>
  </si>
  <si>
    <t>APK - SP - EU</t>
  </si>
  <si>
    <t>APK - SP - EU NN</t>
  </si>
  <si>
    <t>APK - ZP - vlastní podíl</t>
  </si>
  <si>
    <t>APK - ZP - NN</t>
  </si>
  <si>
    <t>APK - ZP - SR</t>
  </si>
  <si>
    <t>APK - ZP - SR NN</t>
  </si>
  <si>
    <t>APK - ZP - EU</t>
  </si>
  <si>
    <t>APK - ZP - EU NN</t>
  </si>
  <si>
    <t>APK - ochr.oděv</t>
  </si>
  <si>
    <t>APK - DrHDM vl.podíl</t>
  </si>
  <si>
    <t>APK - DrHDM SR</t>
  </si>
  <si>
    <t>APK - DrHDM EU</t>
  </si>
  <si>
    <t>APK - mat. vl.podíl</t>
  </si>
  <si>
    <t>APK - mat. SR</t>
  </si>
  <si>
    <t>APK - mat. EU</t>
  </si>
  <si>
    <t>APK - konz.vl.podíl</t>
  </si>
  <si>
    <t>APK - konz. SR NN</t>
  </si>
  <si>
    <t>APK - konz.EU NN</t>
  </si>
  <si>
    <t>SPOD: Platy zaměst. v prac. poměru</t>
  </si>
  <si>
    <t>SPOD: Pov.pojistné na soc.zab...</t>
  </si>
  <si>
    <t>SPOD: Pov.pojistné na veř.zdrav.poj.</t>
  </si>
  <si>
    <t>SPOD: Knihy, učební pomůcky a tisk</t>
  </si>
  <si>
    <t>SPOD: DHDM</t>
  </si>
  <si>
    <t>SPOD: Nákup materiálu j.n.</t>
  </si>
  <si>
    <t>SPOD: Pohonné hmoty a maziva</t>
  </si>
  <si>
    <t>SPOD: Poštovné</t>
  </si>
  <si>
    <t>SPOD: Služby telekom. a radiokom.</t>
  </si>
  <si>
    <t>SPOD: Služby peněžních ústavů</t>
  </si>
  <si>
    <t>SPOD: Konzult.,porad.a práv.služby</t>
  </si>
  <si>
    <t>SPOD: Školení</t>
  </si>
  <si>
    <t>SPOD: Nákup ostatních služeb</t>
  </si>
  <si>
    <t>SPOD : Cestovné</t>
  </si>
  <si>
    <t>SPOD: Nájemné za náj. s právem koupě</t>
  </si>
  <si>
    <t>SPOD: Věcné dary</t>
  </si>
  <si>
    <t>Pěstounská péče -  mzdy</t>
  </si>
  <si>
    <t>Pěstounská péče - SP</t>
  </si>
  <si>
    <t>Pěstounská péče - ZP</t>
  </si>
  <si>
    <t>Pěstounská péče - materiál</t>
  </si>
  <si>
    <t>Pěstounská péče - právní služby</t>
  </si>
  <si>
    <t>Pěstounská péče - školení</t>
  </si>
  <si>
    <t>Pěstounská péče - cestovné</t>
  </si>
  <si>
    <t>na 5213/5903 opravit potom</t>
  </si>
  <si>
    <t>SPOZ - materiál</t>
  </si>
  <si>
    <t>SPOZ - občerstvení</t>
  </si>
  <si>
    <t>SPOZ - věcné dary</t>
  </si>
  <si>
    <r>
      <t xml:space="preserve">Oslavy </t>
    </r>
    <r>
      <rPr>
        <b/>
        <sz val="11"/>
        <color theme="1"/>
        <rFont val="Calibri"/>
        <family val="2"/>
        <charset val="238"/>
        <scheme val="minor"/>
      </rPr>
      <t>30. výročí sametové revoluce</t>
    </r>
  </si>
  <si>
    <t>Spolkový dům - pohoštění</t>
  </si>
  <si>
    <t xml:space="preserve">ZS - odvlhčení haly </t>
  </si>
  <si>
    <r>
      <t>Sportovní hala Klimeška</t>
    </r>
    <r>
      <rPr>
        <b/>
        <sz val="11"/>
        <color theme="1"/>
        <rFont val="Calibri"/>
        <family val="2"/>
        <charset val="238"/>
        <scheme val="minor"/>
      </rPr>
      <t xml:space="preserve"> III.</t>
    </r>
  </si>
  <si>
    <t>Městská knihovna - inv.příspěvek</t>
  </si>
  <si>
    <t>Národního odboje 56 - rekonstrukce</t>
  </si>
  <si>
    <t>NZ</t>
  </si>
  <si>
    <t>Kap</t>
  </si>
  <si>
    <t>ČS Benešova byty z r. 2001 (16,54 mil.Kč)</t>
  </si>
  <si>
    <t>ČS investiční akce z r. 2013 (30,6 mil. Kč)</t>
  </si>
  <si>
    <t>ČMHB Puškinská I. byty z r.2000 (13,51 mil. Kč)</t>
  </si>
  <si>
    <t>ČMHB Puškinská II. byty z r. 2001 (18,84 mil. Kč)</t>
  </si>
  <si>
    <t>Kč</t>
  </si>
  <si>
    <t>Úvěr ČS 150 mil. Kč z r.2017</t>
  </si>
  <si>
    <t>Úvěr KB 94 mil.Kč z r.2016</t>
  </si>
  <si>
    <t>Foxconn - přístupové body</t>
  </si>
  <si>
    <t>ICRM - plakáty, bannery</t>
  </si>
  <si>
    <t>OCRM - opravy a údržba (tabule, mapy)</t>
  </si>
  <si>
    <t>IC - SD -  materiál</t>
  </si>
  <si>
    <t>Zkratka:</t>
  </si>
  <si>
    <t>APK</t>
  </si>
  <si>
    <t>Asistent prevence kriminality</t>
  </si>
  <si>
    <t>CD</t>
  </si>
  <si>
    <t>Cestovní doklad</t>
  </si>
  <si>
    <t>CZT</t>
  </si>
  <si>
    <t>Centrální zdroj tepla</t>
  </si>
  <si>
    <t>ČMHB</t>
  </si>
  <si>
    <t>Českomoravská hypoteční banka</t>
  </si>
  <si>
    <t>ČS</t>
  </si>
  <si>
    <t>Česká spořitelna</t>
  </si>
  <si>
    <t>ČSOB</t>
  </si>
  <si>
    <t>Československá obchodní banka</t>
  </si>
  <si>
    <t>DHM</t>
  </si>
  <si>
    <t>Drobný hmotný majetek (stejný význam jako DrHDM)</t>
  </si>
  <si>
    <t>DOP</t>
  </si>
  <si>
    <t>Doprava</t>
  </si>
  <si>
    <t>DP</t>
  </si>
  <si>
    <t>Daň z příjmu</t>
  </si>
  <si>
    <t>Dan z přidané hodnoty</t>
  </si>
  <si>
    <t>DPP</t>
  </si>
  <si>
    <t>Dohoda o provedení práce</t>
  </si>
  <si>
    <t>DPPO</t>
  </si>
  <si>
    <t>Daň z příjmu právnických osob</t>
  </si>
  <si>
    <t>DPS</t>
  </si>
  <si>
    <t>Dům s pečovatelskou službou</t>
  </si>
  <si>
    <t>DrHDM</t>
  </si>
  <si>
    <t>Drobný hmotný dlouhodobý majetek - do 40 tis. Kč</t>
  </si>
  <si>
    <t>Daň z nemovitosti</t>
  </si>
  <si>
    <t>EKO-PF</t>
  </si>
  <si>
    <t>EKO-PF s.r.o., která nám provádí biologickou likvidaci odpadů – olejů a tuků</t>
  </si>
  <si>
    <t>FA</t>
  </si>
  <si>
    <t>Faktura</t>
  </si>
  <si>
    <t>FO</t>
  </si>
  <si>
    <t>Fyzická osoba</t>
  </si>
  <si>
    <t>FRB</t>
  </si>
  <si>
    <t>Fond rozvoje bydlení</t>
  </si>
  <si>
    <t>FV</t>
  </si>
  <si>
    <t>Finanční vypořádaní</t>
  </si>
  <si>
    <t>GFJ</t>
  </si>
  <si>
    <t>Galerie Felixe Jeneweina</t>
  </si>
  <si>
    <t>HN</t>
  </si>
  <si>
    <t>Hlavní nádraží</t>
  </si>
  <si>
    <t>IC</t>
  </si>
  <si>
    <t>Informační centrum</t>
  </si>
  <si>
    <t>IOP</t>
  </si>
  <si>
    <t>Integrovaný operační program</t>
  </si>
  <si>
    <t>IROP</t>
  </si>
  <si>
    <t>Integrovaný regionální operační program</t>
  </si>
  <si>
    <t>JP</t>
  </si>
  <si>
    <t>Pana Palacha</t>
  </si>
  <si>
    <t>KB</t>
  </si>
  <si>
    <t>Komerční banka</t>
  </si>
  <si>
    <t>KD</t>
  </si>
  <si>
    <t>Kulturní dům</t>
  </si>
  <si>
    <t>KJN</t>
  </si>
  <si>
    <t>Kostel Jana Nepomuckého</t>
  </si>
  <si>
    <t>KN</t>
  </si>
  <si>
    <t xml:space="preserve">Katastr nemovitostí </t>
  </si>
  <si>
    <t>KS</t>
  </si>
  <si>
    <t>Kamenná Stezka</t>
  </si>
  <si>
    <t>LČR</t>
  </si>
  <si>
    <t>Lesy ČR</t>
  </si>
  <si>
    <t>MK</t>
  </si>
  <si>
    <t>Městská knihovna</t>
  </si>
  <si>
    <t>MKČR</t>
  </si>
  <si>
    <t>Ministerstvo kultury ČR</t>
  </si>
  <si>
    <t>MKDS</t>
  </si>
  <si>
    <t>Městký kamerový a dohlížecí systém</t>
  </si>
  <si>
    <t>MLaR</t>
  </si>
  <si>
    <t>Městské lesy a rybníky s. r. o.</t>
  </si>
  <si>
    <t>MP</t>
  </si>
  <si>
    <t>Městská policie</t>
  </si>
  <si>
    <t>MŠ</t>
  </si>
  <si>
    <t>Mateřská škola</t>
  </si>
  <si>
    <t>MTD</t>
  </si>
  <si>
    <t>Městské Tylovo divadlo</t>
  </si>
  <si>
    <t>OCRM</t>
  </si>
  <si>
    <t>Oddělení cestovního ruchu a marketingu</t>
  </si>
  <si>
    <t>OL</t>
  </si>
  <si>
    <t>Opis listu</t>
  </si>
  <si>
    <t>OV</t>
  </si>
  <si>
    <t>Osadní výbor</t>
  </si>
  <si>
    <t>OON</t>
  </si>
  <si>
    <t>Ostatní osobní náklady</t>
  </si>
  <si>
    <t>OOV</t>
  </si>
  <si>
    <t>Ostatní osobní výdaje</t>
  </si>
  <si>
    <t>OP</t>
  </si>
  <si>
    <t>Občanský průkaz</t>
  </si>
  <si>
    <t>OPZ</t>
  </si>
  <si>
    <t>Operační program Zaměstnanost</t>
  </si>
  <si>
    <t>OSP</t>
  </si>
  <si>
    <t>Odborné sociální poradenství</t>
  </si>
  <si>
    <t>OSVZ</t>
  </si>
  <si>
    <t>Odbor soc. věcí a zdravotnictví</t>
  </si>
  <si>
    <t>OWHC</t>
  </si>
  <si>
    <t>Organizace měst světového dědictví</t>
  </si>
  <si>
    <t>PD</t>
  </si>
  <si>
    <t>Projektová dokumentace</t>
  </si>
  <si>
    <t>PHM</t>
  </si>
  <si>
    <t>PO</t>
  </si>
  <si>
    <t>Požární ochrana</t>
  </si>
  <si>
    <t>Právnická osoba</t>
  </si>
  <si>
    <t>PS KH</t>
  </si>
  <si>
    <t>Pečovatelská služba Kutná Hora</t>
  </si>
  <si>
    <t>PSP</t>
  </si>
  <si>
    <t>Poslanecká sněmovna ČR</t>
  </si>
  <si>
    <t>RL</t>
  </si>
  <si>
    <t>Rodný list</t>
  </si>
  <si>
    <t>RT</t>
  </si>
  <si>
    <t>Rejstřík trestů</t>
  </si>
  <si>
    <t>ŘKF</t>
  </si>
  <si>
    <t>Římskokatolická farnost</t>
  </si>
  <si>
    <t>SD</t>
  </si>
  <si>
    <t>SFŽP</t>
  </si>
  <si>
    <t>Státní fond životního prostředí</t>
  </si>
  <si>
    <t>SO</t>
  </si>
  <si>
    <t>Správní odbor</t>
  </si>
  <si>
    <t>SP</t>
  </si>
  <si>
    <t>Sociální pojištění</t>
  </si>
  <si>
    <t>SPOD</t>
  </si>
  <si>
    <t>Sociálně právní ochrana dětí</t>
  </si>
  <si>
    <t>SPOZ</t>
  </si>
  <si>
    <t>Sbor pro občanské záležitosti</t>
  </si>
  <si>
    <t>SPR</t>
  </si>
  <si>
    <t>Odbor správní</t>
  </si>
  <si>
    <t>SÚ</t>
  </si>
  <si>
    <t>Stavební úřad</t>
  </si>
  <si>
    <t>ŠJ</t>
  </si>
  <si>
    <t>Školní jídelny</t>
  </si>
  <si>
    <t>TGM</t>
  </si>
  <si>
    <t>T.G.Masaryka</t>
  </si>
  <si>
    <t>TJ</t>
  </si>
  <si>
    <t>Tělovýchovná jednota</t>
  </si>
  <si>
    <t>TP</t>
  </si>
  <si>
    <t>Trvalý příkaz</t>
  </si>
  <si>
    <t>TS</t>
  </si>
  <si>
    <t>Technické služby</t>
  </si>
  <si>
    <t>TZ</t>
  </si>
  <si>
    <t>Technické zhodnocení</t>
  </si>
  <si>
    <t>ÚL</t>
  </si>
  <si>
    <t>Úmrtní list</t>
  </si>
  <si>
    <t>ÚO - VSR</t>
  </si>
  <si>
    <t>Vojenské sdružení rehabilitovaných</t>
  </si>
  <si>
    <t>ÚP</t>
  </si>
  <si>
    <t>Úřad práce</t>
  </si>
  <si>
    <t>VHP</t>
  </si>
  <si>
    <t>Výherní hrací přístroj</t>
  </si>
  <si>
    <t>VO</t>
  </si>
  <si>
    <t>Veřejné osvětlení</t>
  </si>
  <si>
    <t>VPS</t>
  </si>
  <si>
    <t>Veřejnoprávní smlouva</t>
  </si>
  <si>
    <t>VŘ</t>
  </si>
  <si>
    <t>Výběrové řízení</t>
  </si>
  <si>
    <t>z.s.</t>
  </si>
  <si>
    <t>Zájmový spolek</t>
  </si>
  <si>
    <t>ZM</t>
  </si>
  <si>
    <t>Zastupitelstvo města</t>
  </si>
  <si>
    <t>ZP</t>
  </si>
  <si>
    <t>Zdravotní pojištění</t>
  </si>
  <si>
    <t>ZS</t>
  </si>
  <si>
    <t>Zimní stadion</t>
  </si>
  <si>
    <t>ZSP</t>
  </si>
  <si>
    <t>Záchranná stanice pro psy a opuštěná zvířata</t>
  </si>
  <si>
    <t>ZŠ</t>
  </si>
  <si>
    <t>Základní škola</t>
  </si>
  <si>
    <t>ZUŠ</t>
  </si>
  <si>
    <t>Základní umělecká škola</t>
  </si>
  <si>
    <t>ŽP</t>
  </si>
  <si>
    <t>Životní prostředí</t>
  </si>
  <si>
    <t>ŽÚ</t>
  </si>
  <si>
    <t>Živnostenský úřad</t>
  </si>
  <si>
    <t>SpPo</t>
  </si>
  <si>
    <t>Text</t>
  </si>
  <si>
    <t>Daň z příj.fyz.osob ze závis.č</t>
  </si>
  <si>
    <t>Daň z příj.fyz.os.z sam.výd.č.</t>
  </si>
  <si>
    <t>Daň z příj.fyz.os.z kapit.výn.</t>
  </si>
  <si>
    <t>Zruš.daně z př.fyzic.osob j.n.</t>
  </si>
  <si>
    <t>Daň z příjmů právnických osob</t>
  </si>
  <si>
    <t>Daň z příjmů práv.osob za obce</t>
  </si>
  <si>
    <t>Daň z příj. práv.osob za kraje</t>
  </si>
  <si>
    <t>Zruš.daně-příjem práv.osob</t>
  </si>
  <si>
    <t>Daň z přidané hodnoty</t>
  </si>
  <si>
    <t>Zrušené daně ze zboží a služeb</t>
  </si>
  <si>
    <t>Spotř. daň z minerálních olejů</t>
  </si>
  <si>
    <t>Spotřební daň z lihu</t>
  </si>
  <si>
    <t>Spotřební daň z piva</t>
  </si>
  <si>
    <t>Spotř.daň z vína a meziproduk.</t>
  </si>
  <si>
    <t>Spotřební daň z tabák.výrobků</t>
  </si>
  <si>
    <t>Poplat.-látky poškozující o.v.</t>
  </si>
  <si>
    <t>Přípl.k vstup.-veř.produk.kino</t>
  </si>
  <si>
    <t>Daň silniční</t>
  </si>
  <si>
    <t>Popl.za užív.dálnic,rychl.sil.</t>
  </si>
  <si>
    <t>Poplatky-vypouštění odpad.vod</t>
  </si>
  <si>
    <t>Popl. za znečišťování ovzduší</t>
  </si>
  <si>
    <t>Poplatky za uložení odpadů</t>
  </si>
  <si>
    <t>Odvody za odnětí půdy-z.p.f.</t>
  </si>
  <si>
    <t>Popl.-odnětí poz.-funkce lesa</t>
  </si>
  <si>
    <t>Popl.za povol.vypouš.odpad.vod</t>
  </si>
  <si>
    <t>Poplatek-likvidace kom.odpadu</t>
  </si>
  <si>
    <t>Reg.a eviden. poplat. za obaly</t>
  </si>
  <si>
    <t>Ost.popl.a odvody-živ.prostř.</t>
  </si>
  <si>
    <t>Poplatek za komunální odpad</t>
  </si>
  <si>
    <t>Popl.za lázeň.nebo rekr.pobyt</t>
  </si>
  <si>
    <t>Popl.užívání veřej.prostranst.</t>
  </si>
  <si>
    <t>Poplatek ze vstupného</t>
  </si>
  <si>
    <t>Poplatek z ubytovací kapacity</t>
  </si>
  <si>
    <t>Popl.za povol.k vjezdu do v.m.</t>
  </si>
  <si>
    <t>Popl. za prov.výh.hr.přístroj</t>
  </si>
  <si>
    <t>Popl.za zhodnoc.staveb.pozemku</t>
  </si>
  <si>
    <t>Zrušené místní poplatky</t>
  </si>
  <si>
    <t>Odvod výtěž.z provoz. loterií</t>
  </si>
  <si>
    <t>Odvod za státní dozor</t>
  </si>
  <si>
    <t>Příjmy za zkoušky-řidič.opráv.</t>
  </si>
  <si>
    <t>Příjmy z licencí pro kam.dopr.</t>
  </si>
  <si>
    <t>Ostatní odvody z vyb.čin.-j.n.</t>
  </si>
  <si>
    <t>Správní poplatky</t>
  </si>
  <si>
    <t>Clo</t>
  </si>
  <si>
    <t>Podíl na clech</t>
  </si>
  <si>
    <t>Zruš.daně z mezin.obch.a tran.</t>
  </si>
  <si>
    <t>Daň z nemovitostí</t>
  </si>
  <si>
    <t>Daň dědická</t>
  </si>
  <si>
    <t>Daň darovací</t>
  </si>
  <si>
    <t>Daň z převodu nemovitostí</t>
  </si>
  <si>
    <t>Zruš.daně z maj.a kap.převodů</t>
  </si>
  <si>
    <t>Poj.na důch.poj.-zaměstnavatel</t>
  </si>
  <si>
    <t>Poj.na důch.poj.-zaměstnanec</t>
  </si>
  <si>
    <t>Pojistné na důch.pojiš.od OSVČ</t>
  </si>
  <si>
    <t>Poj.na nem.poj.-zaměstnavatel</t>
  </si>
  <si>
    <t>Poj.na nem.poj.-zaměstnanec</t>
  </si>
  <si>
    <t>Přís.na pol.zam.-zaměstnavatel</t>
  </si>
  <si>
    <t>Přísp.na pol.zam.-zaměstnanec</t>
  </si>
  <si>
    <t>Přísp.na polit.zaměstn.od OSVČ</t>
  </si>
  <si>
    <t>Přirážky k pojistnému</t>
  </si>
  <si>
    <t>Příslušenství pojistného</t>
  </si>
  <si>
    <t>Poj.na zdr.poj.-zaměstnavatel</t>
  </si>
  <si>
    <t>Poj.na zdr.poj.-zaměstnanec</t>
  </si>
  <si>
    <t>Poj.na zdr.poj. od OSVČ</t>
  </si>
  <si>
    <t>Příslušen.poj.na zdr.pojištění</t>
  </si>
  <si>
    <t>Pojistné na úrazové pojištění</t>
  </si>
  <si>
    <t>Zruš.daně a odvody z obj. mezd</t>
  </si>
  <si>
    <t>Nerozúčt.a neident.daň.příjmy</t>
  </si>
  <si>
    <t>Tržby z prodeje kolků</t>
  </si>
  <si>
    <t>Odvody-změněná prac.schopnost</t>
  </si>
  <si>
    <t>Příslušenství</t>
  </si>
  <si>
    <t>Podíl na dávkách z cukru</t>
  </si>
  <si>
    <t>Dávky z cukru</t>
  </si>
  <si>
    <t>Příj.z poskyt.služeb a výrobků</t>
  </si>
  <si>
    <t>Příj.z prodeje zboží</t>
  </si>
  <si>
    <t>Příjmy ze školného</t>
  </si>
  <si>
    <t>Mýtné</t>
  </si>
  <si>
    <t>Ostatní příjmy z vlastní čin.</t>
  </si>
  <si>
    <t>Odvody přebytků ústřed.banky</t>
  </si>
  <si>
    <t>Odvody PO</t>
  </si>
  <si>
    <t>Ostatní odvody PO</t>
  </si>
  <si>
    <t>Odv.škol.pr.os.zříz.st.,kr.,ob</t>
  </si>
  <si>
    <t>Ost.odvo.přebytků org.s př.vzt</t>
  </si>
  <si>
    <t>Příjmy z pronájmu pozemků</t>
  </si>
  <si>
    <t>Příj.z pronáj.ost.nemovitostí</t>
  </si>
  <si>
    <t>Příjmy z pronájmu mov.věcí</t>
  </si>
  <si>
    <t>Ostatní příjmy z pronáj.majet.</t>
  </si>
  <si>
    <t>Př.z podílů na zisku a divid.</t>
  </si>
  <si>
    <t>Realizované kurzové zisky</t>
  </si>
  <si>
    <t>Příjmy z úroků ze stát.dluhop.</t>
  </si>
  <si>
    <t>Příjmy z úroků z komun.dluhop.</t>
  </si>
  <si>
    <t>Ostatní příjmy z výnosů fin.majetku</t>
  </si>
  <si>
    <t>Soudní poplatky</t>
  </si>
  <si>
    <t>Přijaté sankční platby</t>
  </si>
  <si>
    <t>Sanční platby</t>
  </si>
  <si>
    <t>Pokuty</t>
  </si>
  <si>
    <t>Přijaté vrat.transferů od JVR</t>
  </si>
  <si>
    <t>Ost.příj.z FV před.let od JVR</t>
  </si>
  <si>
    <t>Příj.z FV min.let kraj-obce</t>
  </si>
  <si>
    <t>Vratky nevyuž.prostředků z NF</t>
  </si>
  <si>
    <t>Úhrada pr.-zákon o ochraně zam</t>
  </si>
  <si>
    <t>Příjmy z fin.vyp.min.let-obce</t>
  </si>
  <si>
    <t>Příjmy z fin.vyp.min.let-regio</t>
  </si>
  <si>
    <t>Ost.přijaté vratky transferů</t>
  </si>
  <si>
    <t>Př.z prod.krát.a drob.dlouh.m.</t>
  </si>
  <si>
    <t>Přijaté neinvestiční dary</t>
  </si>
  <si>
    <t>Přijaté pojistné náhrady</t>
  </si>
  <si>
    <t>Přij.nekapit.příspěvky,náhrady</t>
  </si>
  <si>
    <t>Vratky p.z NF-vyrovnání k.roz.</t>
  </si>
  <si>
    <t>Vratky p.z NF-neplnění mez.sml</t>
  </si>
  <si>
    <t>Úhr.p.-SR odvedl ES za NF</t>
  </si>
  <si>
    <t>Neidentifikované příjmy</t>
  </si>
  <si>
    <t>Ostatní nedaňové příjmy j.n.</t>
  </si>
  <si>
    <t>Popl.za využ.zdr.přir.min.vody</t>
  </si>
  <si>
    <t>Platby za odebr.množ.pod.vody</t>
  </si>
  <si>
    <t>Př.z úhr.vydob.prost.,vyd.ner.</t>
  </si>
  <si>
    <t>Popl.za udrž.patentu v platn.</t>
  </si>
  <si>
    <t>Popl.za udrž.evr.paten.v plat</t>
  </si>
  <si>
    <t>Popl.za udr.dod.ochr.osv.p.lec</t>
  </si>
  <si>
    <t>Pojist.na nemoc.pojiš.od OSVČ</t>
  </si>
  <si>
    <t>Dobrov.pojistné na důch.poj.</t>
  </si>
  <si>
    <t>Splátky půj.prostř.od fyz.osob</t>
  </si>
  <si>
    <t>Splátky půj.pr.-práv.os.-nefin</t>
  </si>
  <si>
    <t>Splátky půj.pr.-práv.os.-finan</t>
  </si>
  <si>
    <t>Splátky půj.pr.-pod.ve vl.stát</t>
  </si>
  <si>
    <t>Splátky půj.prostř. od OPS</t>
  </si>
  <si>
    <t>Splátky půj.prostředků od SR</t>
  </si>
  <si>
    <t>Splátky půj.prostředků od SF</t>
  </si>
  <si>
    <t>Splátky p.p.-zvl.fondy ústř.ú.</t>
  </si>
  <si>
    <t>Splátky p.p.-f.soc.,zdrav.poj.</t>
  </si>
  <si>
    <t>Ost.splátky p.prostř.od veř.ro</t>
  </si>
  <si>
    <t>Splátky půjč. prostř. od obcí</t>
  </si>
  <si>
    <t>Splátky půjč. prostř. od krajů</t>
  </si>
  <si>
    <t>Splátky půjč.prostř.od reg.rad</t>
  </si>
  <si>
    <t>Ost.splátky p.p. od VR územ.ú.</t>
  </si>
  <si>
    <t>Splátky půj.prostř. od PO</t>
  </si>
  <si>
    <t>Splátky půj.prostř.od vys.škol</t>
  </si>
  <si>
    <t>Splátky půj.prostř.od ost.subj</t>
  </si>
  <si>
    <t>Splátky půj.pr.od obyvatelstva</t>
  </si>
  <si>
    <t>Splátky půj.prost.ze zahraničí</t>
  </si>
  <si>
    <t>Příjmy od dluž.za real.záruk</t>
  </si>
  <si>
    <t>Příjmy od dluž.za zapl.dodávek</t>
  </si>
  <si>
    <t>Příjmy z prodeje pozemků</t>
  </si>
  <si>
    <t>Příjmy z prod.ost.nemovitostí</t>
  </si>
  <si>
    <t>Příjmy z prodeje ost. HDM</t>
  </si>
  <si>
    <t>Příjmy z prodeje NDM</t>
  </si>
  <si>
    <t>Ostatní příjmy z prodeje DM</t>
  </si>
  <si>
    <t>Přijaté dary na pořízení DM</t>
  </si>
  <si>
    <t>Přij.příspěvky na pořízení DM</t>
  </si>
  <si>
    <t>Ostatní investiční příjmy j.n.</t>
  </si>
  <si>
    <t>Příjmy z prodeje akcií</t>
  </si>
  <si>
    <t>Příjmy z prodeje majet.podílů</t>
  </si>
  <si>
    <t>Neinv.přijaté transf.z VPS SR</t>
  </si>
  <si>
    <t>Neinv.přij.tran.ze SR-s.d.vzt.</t>
  </si>
  <si>
    <t>Neinv.přijaté transfery ze SF</t>
  </si>
  <si>
    <t>Neinv.přij.tran.-zvl.f.ústř.ú</t>
  </si>
  <si>
    <t>Neinv.př.tran.od f.soc.zdr.poj</t>
  </si>
  <si>
    <t>Ost.neinv.přij.transfery ze SR</t>
  </si>
  <si>
    <t>Neinvestiční převody z NF</t>
  </si>
  <si>
    <t>Ost.neinv.př.tran.od r.ústř.ú.</t>
  </si>
  <si>
    <t>Neinv.přijaté transf.od obcí</t>
  </si>
  <si>
    <t>Neinv.přijaté transf.od krajů</t>
  </si>
  <si>
    <t>Neinv.přijaté transf.-reg.rada</t>
  </si>
  <si>
    <t>Ost.neinv.př.tran.od r.územ.ú.</t>
  </si>
  <si>
    <t>Přev.z vl.fondů hosp.činnosti</t>
  </si>
  <si>
    <t>Přev.z ostat. vlastních fondů</t>
  </si>
  <si>
    <t>Převody z vl.rezervních fondů</t>
  </si>
  <si>
    <t>Převody z rozpočtových účtů</t>
  </si>
  <si>
    <t>Převody z rezervních fondů OSS</t>
  </si>
  <si>
    <t>Převody z jiných fondů OSS</t>
  </si>
  <si>
    <t>Převody z vlatní pokladny</t>
  </si>
  <si>
    <t>Ost.převody z vlastních fondů</t>
  </si>
  <si>
    <t>Neinv.přij.transf.od ciz.stát</t>
  </si>
  <si>
    <t>Neinv.přij.tran.-mezinár.inst</t>
  </si>
  <si>
    <t>Neinv.transfery přijaté od EU</t>
  </si>
  <si>
    <t>Přij.kompenz.platby z rozp.EU</t>
  </si>
  <si>
    <t>Ost.neinv.přij.transf.ze zahr.</t>
  </si>
  <si>
    <t>Neinv.přijaté transfery ze SFA</t>
  </si>
  <si>
    <t>Invest.přijaté transf.z VPS SR</t>
  </si>
  <si>
    <t>Inv.př.tran.ze SR -s.dot.vztah</t>
  </si>
  <si>
    <t>Inv. přijaté transfery ze SF</t>
  </si>
  <si>
    <t>Inv.přij.tran.ze zvl.f.ústř.ú.</t>
  </si>
  <si>
    <t>Ost.invest.přij.transf.ze SR</t>
  </si>
  <si>
    <t>Investiční převody z NF</t>
  </si>
  <si>
    <t>Invest.př.transf.od VR ústř.ú.</t>
  </si>
  <si>
    <t>Invest.přijaté transf.od obcí</t>
  </si>
  <si>
    <t>Invest.přijaté transf.od krajů</t>
  </si>
  <si>
    <t>Invest.přij.transf.od reg.rad</t>
  </si>
  <si>
    <t>Ost.inv.př.transf.od r.územ.ú.</t>
  </si>
  <si>
    <t>Inv.přij.tran.od cizich států</t>
  </si>
  <si>
    <t>Inv.př.transf.od mezinár.inst.</t>
  </si>
  <si>
    <t>Invest.transfery přijaté od EU</t>
  </si>
  <si>
    <t>Invest.přijaté transf.ze SFA</t>
  </si>
  <si>
    <t>Platy zaměst. v prac. poměru</t>
  </si>
  <si>
    <t>Pl.zam.ozb.sb.a sl.ve sl.pom</t>
  </si>
  <si>
    <t>Platy stat.zaměst.ve spr.úřad</t>
  </si>
  <si>
    <t>Pl.zam.v pr.pom.od.od pl.ús.č</t>
  </si>
  <si>
    <t>Ostatní platy</t>
  </si>
  <si>
    <t>Platy představitelů stát.moci</t>
  </si>
  <si>
    <t>Odměny čl.zastup.obcí a krajů</t>
  </si>
  <si>
    <t>Odstupné</t>
  </si>
  <si>
    <t>Odbytné</t>
  </si>
  <si>
    <t>Odchodné</t>
  </si>
  <si>
    <t>Nál.osob vykonáv.voj.cvičení..</t>
  </si>
  <si>
    <t>Ost.platby za prov.prac.j.n.</t>
  </si>
  <si>
    <t>Pov.pojistné na soc.zab...</t>
  </si>
  <si>
    <t>Pov.pojistné na veř.zdrav.poj.</t>
  </si>
  <si>
    <t>Povinné pojistné na úraz.poj.</t>
  </si>
  <si>
    <t>Ost.pov.poj.placené zaměstnav.</t>
  </si>
  <si>
    <t>Odměny za užití dušev.vlastn.</t>
  </si>
  <si>
    <t>Mzdové náhrady</t>
  </si>
  <si>
    <t>Potraviny</t>
  </si>
  <si>
    <t>Ochranné pomůcky</t>
  </si>
  <si>
    <t>Učebnice a bezpl.šk.potřeby</t>
  </si>
  <si>
    <t>Knihy, učební pomůcky a tisk</t>
  </si>
  <si>
    <t>DHDM</t>
  </si>
  <si>
    <t>Nákup zboží</t>
  </si>
  <si>
    <t>Nákup materiálu j.n.</t>
  </si>
  <si>
    <t>Realizované kurzové ztráty</t>
  </si>
  <si>
    <t>Úroky z převz.cizích závazků</t>
  </si>
  <si>
    <t>Poplatky dluhové služby</t>
  </si>
  <si>
    <t>Finanční deriváty</t>
  </si>
  <si>
    <t>Ost. úroky a ost. fin. výdaje</t>
  </si>
  <si>
    <t>Studená voda</t>
  </si>
  <si>
    <t>Teplo</t>
  </si>
  <si>
    <t>Plyn</t>
  </si>
  <si>
    <t>Elektrická energie</t>
  </si>
  <si>
    <t>Pevná paliva</t>
  </si>
  <si>
    <t>Pohonné hmoty a maziva</t>
  </si>
  <si>
    <t>Teplá voda</t>
  </si>
  <si>
    <t>Nákup ostat. paliv a energie</t>
  </si>
  <si>
    <t>Služby peněžních ústavů</t>
  </si>
  <si>
    <t>Nájemné za půdu</t>
  </si>
  <si>
    <t>Služby školení a vzdělávání</t>
  </si>
  <si>
    <t>Nákup ostatních služeb</t>
  </si>
  <si>
    <t>Cestovné (tuzem.i zahranič.)</t>
  </si>
  <si>
    <t>Nákup uměleckých předmětů</t>
  </si>
  <si>
    <t>Nájemné za náj. s právem koupě</t>
  </si>
  <si>
    <t>Ostatní nákupy j.n.</t>
  </si>
  <si>
    <t>Poskytnuté zál.vnitř.org.jedn.</t>
  </si>
  <si>
    <t>Poskytované zálohy vl.pokladně</t>
  </si>
  <si>
    <t>Výdaje na realizaci záruk</t>
  </si>
  <si>
    <t>Výdaje na vládní úvěry</t>
  </si>
  <si>
    <t>Ostat.poskyt.zálohy a jistiny</t>
  </si>
  <si>
    <t>Zaplacené sankce</t>
  </si>
  <si>
    <t>Poskyt.neinv.příspěvky,náhrady</t>
  </si>
  <si>
    <t>Výd.na dopravní úz.obslužnost</t>
  </si>
  <si>
    <t>Odvody-nezaměstnání zdrav.post</t>
  </si>
  <si>
    <t>Náh.a přís.-úst.fun.a fun.soud</t>
  </si>
  <si>
    <t>Náhr.zvýš.nákl.-funkce v zahr.</t>
  </si>
  <si>
    <t>Výdaje souvis. s neinv.nákupy</t>
  </si>
  <si>
    <t>Neinv.transf.finanč.institucím</t>
  </si>
  <si>
    <t>Neinv.transf.fyz.osobám</t>
  </si>
  <si>
    <t>Neinv.transf.právnickým osobám</t>
  </si>
  <si>
    <t>Neinv.transf.fin.a podob.inst.</t>
  </si>
  <si>
    <t>Neinv.transf.vybr.podnik.subj.</t>
  </si>
  <si>
    <t>Ostat.neinv.trans.podnik.subj.</t>
  </si>
  <si>
    <t>Neinv.tra.obec.prospěš.společ.</t>
  </si>
  <si>
    <t>Neinv.transf.občan.sdružením</t>
  </si>
  <si>
    <t>Neinv.transf.církvím,náb.spol.</t>
  </si>
  <si>
    <t>Neinv.tra.polit.stranám,hnutím</t>
  </si>
  <si>
    <t>Neinv.tra.společ.vl.jednotek</t>
  </si>
  <si>
    <t>Ost.neinv.tra.nezisk.a pod.org</t>
  </si>
  <si>
    <t>Neinv.nedotač.transfery p.subj</t>
  </si>
  <si>
    <t>Neinv.nedot.transfery nezisk.o</t>
  </si>
  <si>
    <t>Refundace poloviny náhr.mzdy</t>
  </si>
  <si>
    <t>Neinv.transfery stát. rozpočtu</t>
  </si>
  <si>
    <t>Neinv.transfery státním fondům</t>
  </si>
  <si>
    <t>Neinv.transf.zvl.fondům ústř.ú</t>
  </si>
  <si>
    <t>Neinv.tr.f.soc.a veř.zdr.poj.</t>
  </si>
  <si>
    <t>Odvod daně za zaměstnance</t>
  </si>
  <si>
    <t>Odvod poj.na soc.zab.,...</t>
  </si>
  <si>
    <t>Odvod poj.na veř.zdrav.poj.</t>
  </si>
  <si>
    <t>NIV transfery prostř. do SFA</t>
  </si>
  <si>
    <t>Ost.neinvest.transfery JVR</t>
  </si>
  <si>
    <t>Neinvestiční transfery obcím</t>
  </si>
  <si>
    <t>Neinv.transf.obcím-s.dot.vztah</t>
  </si>
  <si>
    <t>Neinvestiční transfery krajům</t>
  </si>
  <si>
    <t>Neinv.trans.krajům-s.dot.vztah</t>
  </si>
  <si>
    <t>Neinv.transfery region.radám</t>
  </si>
  <si>
    <t>Ost.neinv.transfery VR územ.ú.</t>
  </si>
  <si>
    <t>Neinv.příspěvky zřízeným PO</t>
  </si>
  <si>
    <t>Neinv.transfery vys. školám</t>
  </si>
  <si>
    <t>Neinv.transfery šk.práv.os....</t>
  </si>
  <si>
    <t>Neinv.transf.veř.výzk.instit.</t>
  </si>
  <si>
    <t>Neinv.transf.veř.zdrav.zař...</t>
  </si>
  <si>
    <t>Neinv.příspěvky ostatním PO</t>
  </si>
  <si>
    <t>Převody vlast.fondům hosp.čin.</t>
  </si>
  <si>
    <t>Převody FKSP a SF obcí, krajů</t>
  </si>
  <si>
    <t>Přev.j.vl.fondům, účtům</t>
  </si>
  <si>
    <t>Převody vl.rez.fondům úz.rozp.</t>
  </si>
  <si>
    <t>Převody vlastním rozpočt.účtům</t>
  </si>
  <si>
    <t>Převody do fondů OSS</t>
  </si>
  <si>
    <t>Převody do vlastní pokladny</t>
  </si>
  <si>
    <t>Ostat. převody vlastním fondům</t>
  </si>
  <si>
    <t>Platby daní a poplatků SR</t>
  </si>
  <si>
    <t>Úhrady sankcí jiným rozpočtům</t>
  </si>
  <si>
    <t>Vrat.VR ú.ú.transf.-min.obd.</t>
  </si>
  <si>
    <t>Platby daní a popl.kraj.,obc..</t>
  </si>
  <si>
    <t>Výdaje z FV min.let kraj-obec</t>
  </si>
  <si>
    <t>Výdaje z FV min.let obec-obec</t>
  </si>
  <si>
    <t>Výdaje z FV min.let regio-obec</t>
  </si>
  <si>
    <t>Ost.neinv.transfery JVR</t>
  </si>
  <si>
    <t>Sociální dávky</t>
  </si>
  <si>
    <t>Náhrady z úrazového pojištění</t>
  </si>
  <si>
    <t>Náhrady povahy rehabilitací</t>
  </si>
  <si>
    <t>Náhrady mezd-zák.118/2000 Sb.</t>
  </si>
  <si>
    <t>Ost.náhrady plac.obyvatelstvu</t>
  </si>
  <si>
    <t>Stipendia žákům,stud.,doktora.</t>
  </si>
  <si>
    <t>Dary obyvatelstvu</t>
  </si>
  <si>
    <t>Účel.neinv.transf.nepodn.fyz.o</t>
  </si>
  <si>
    <t>Neinv.transfery obyvatelstvu</t>
  </si>
  <si>
    <t>Ost.neinv.transf.obyvatelstvu</t>
  </si>
  <si>
    <t>Neinv.transfery mezinár.organ.</t>
  </si>
  <si>
    <t>Neinv.transf.nadnárod.orgánům</t>
  </si>
  <si>
    <t>Vratky neopr.použ.prostř. ES</t>
  </si>
  <si>
    <t>Odvody vl.zdr.do rozp.EU-DPH</t>
  </si>
  <si>
    <t>Odvody vl.zdr.do rozp.EU-HNP</t>
  </si>
  <si>
    <t>Neinv.transfery cizím státům</t>
  </si>
  <si>
    <t>Peněžní dary do zahraniční</t>
  </si>
  <si>
    <t>Ost.neinv.transf.do zahraničí</t>
  </si>
  <si>
    <t>Neinv.půj.prostř.fin.instit.</t>
  </si>
  <si>
    <t>Neinv.půj.prostř.-fyz.osobám</t>
  </si>
  <si>
    <t>Neinv.půj.prostř.-práv.osobám</t>
  </si>
  <si>
    <t>Neinv.půj.prostř.-fin.instit.</t>
  </si>
  <si>
    <t>Neinv.půj.prostř.-podn.subj.</t>
  </si>
  <si>
    <t>Ost.neinv.p.prostř.podn.subj.</t>
  </si>
  <si>
    <t>Neinv.p.prostř.obec.prosp.spol</t>
  </si>
  <si>
    <t>Neinv.půjčené prostř. OS</t>
  </si>
  <si>
    <t>Neinv.p.p.církvím,náb.spol.</t>
  </si>
  <si>
    <t>Neinv.p.p. spol.vlast.jednotek</t>
  </si>
  <si>
    <t>Ost.neinv.p.p.nezisk.a pod.org</t>
  </si>
  <si>
    <t>Neinv.půjčené prostředky SR</t>
  </si>
  <si>
    <t>Neinv.půjčené prostředky SF</t>
  </si>
  <si>
    <t>Neinv.p.p.zvl.fondům ústř.ú</t>
  </si>
  <si>
    <t>Neinv.p.p.fond.soc.zdrav.poj.</t>
  </si>
  <si>
    <t>Ost.neinv.půjčené prostř.JVR</t>
  </si>
  <si>
    <t>Neinvest.půjčené prostř.obcím</t>
  </si>
  <si>
    <t>Neinvest. půjč.prostř. krajům</t>
  </si>
  <si>
    <t>Neinvest. půjč.prostř.reg.rad.</t>
  </si>
  <si>
    <t>Ost.neinv.půjč.prostř.VR úz.ú.</t>
  </si>
  <si>
    <t>Neinv.půjč.prostř.zřízeným PO</t>
  </si>
  <si>
    <t>Neinv. p.p. vysokým školám</t>
  </si>
  <si>
    <t>Neinvest.p.p. ostatním PO</t>
  </si>
  <si>
    <t>Neinvest.p.p. obyvatelstvu</t>
  </si>
  <si>
    <t>Neinvest.p.p. do zahraničí</t>
  </si>
  <si>
    <t>Přev. NF na spolufin.pr.Phare</t>
  </si>
  <si>
    <t>Přev. NF na spolufin.pr.Ispa</t>
  </si>
  <si>
    <t>Přev. NF na spolufin.p.Sapard</t>
  </si>
  <si>
    <t>Přev. NF na spolufin.komun.p</t>
  </si>
  <si>
    <t>Přev. NF na spoluf.ost.p.ES</t>
  </si>
  <si>
    <t>Př.NF-spolufin.pomoci ze zahr.</t>
  </si>
  <si>
    <t>Převody SR-NF - kurs.rozdíly</t>
  </si>
  <si>
    <t>Ostatní převody do NF</t>
  </si>
  <si>
    <t>Ost. výdaje z FV minulých let</t>
  </si>
  <si>
    <t>Ostatní neivest. výdaje j.n.</t>
  </si>
  <si>
    <t>Ocenitelná práva</t>
  </si>
  <si>
    <t>Nehmotné výsl.výzkum. činnosti</t>
  </si>
  <si>
    <t>Ostatní nákup DNM</t>
  </si>
  <si>
    <t>Budovy,haly,stavby</t>
  </si>
  <si>
    <t>Stroje,přístroje,zařízení</t>
  </si>
  <si>
    <t>Dopravní prostředky</t>
  </si>
  <si>
    <t>Pěstitelské celky trv.porostů</t>
  </si>
  <si>
    <t>Výpočetní technika</t>
  </si>
  <si>
    <t>Umělecká díla a předměty</t>
  </si>
  <si>
    <t>Nákup DHM j.n.</t>
  </si>
  <si>
    <t>Pozemky</t>
  </si>
  <si>
    <t>Nákup akcií</t>
  </si>
  <si>
    <t>Nákup majetkových podílů</t>
  </si>
  <si>
    <t>Nákup ostat.majetkových nároků</t>
  </si>
  <si>
    <t>Invest.transf.fin.institucím</t>
  </si>
  <si>
    <t>Inv.transf.fyzickým osobám</t>
  </si>
  <si>
    <t>Inv.transf.právnickým osobám</t>
  </si>
  <si>
    <t>Inv.transf.fin.inst.ve vl.st.</t>
  </si>
  <si>
    <t>Inv.transf.pod.subj.ve vl.st.</t>
  </si>
  <si>
    <t>Ost.inv.transf.podnikat.subj.</t>
  </si>
  <si>
    <t>Inv.transf.obec.prospěš.spol.</t>
  </si>
  <si>
    <t>Inv.transf.občan.sdružením</t>
  </si>
  <si>
    <t>Inv.transf.církvím,náb.spol.</t>
  </si>
  <si>
    <t>Inv.transf.společ.vl.jednotek</t>
  </si>
  <si>
    <t>Ost.inv.transf.nezisk.a p.org</t>
  </si>
  <si>
    <t>Investiční transfery SR</t>
  </si>
  <si>
    <t>Investiční transfery SF</t>
  </si>
  <si>
    <t>Inv.transf.zvl.fondům ústř.ú</t>
  </si>
  <si>
    <t>Inv.transf.fond.soc.zdrav.poj.</t>
  </si>
  <si>
    <t>Investiční transfery SFA</t>
  </si>
  <si>
    <t>Ost. investiční transfery JVR</t>
  </si>
  <si>
    <t>Investiční transf.obcím</t>
  </si>
  <si>
    <t>Investiční transf.krajům</t>
  </si>
  <si>
    <t>Inv.transf.obcím-s.dot.vztahem</t>
  </si>
  <si>
    <t>Inv.transf.krajům-s.dot.vztah</t>
  </si>
  <si>
    <t>Inv.transf.regionálním radám</t>
  </si>
  <si>
    <t>Ost.inv.transf.VR územ.úrovně</t>
  </si>
  <si>
    <t>Invest.transf.zřízeným PO</t>
  </si>
  <si>
    <t>Invest. transf.vys. školám</t>
  </si>
  <si>
    <t>Invest. transf.škol.práv.os.</t>
  </si>
  <si>
    <t>Invest. transf.veř.výzk.inst.</t>
  </si>
  <si>
    <t>Invest. transf.veř.zdrav.zař.</t>
  </si>
  <si>
    <t>Invest.transf.ostatním PO</t>
  </si>
  <si>
    <t>Invest.transf.do RF OSS</t>
  </si>
  <si>
    <t>Účel.inv.transf.nepodnik.f.o.</t>
  </si>
  <si>
    <t>Ost.inv.transfery obyvatelstvu</t>
  </si>
  <si>
    <t>Invest.transfery do zahraničí</t>
  </si>
  <si>
    <t>Inv.půjč.prostř.fin.institucím</t>
  </si>
  <si>
    <t>Inv.půjč.prostř.fyzick.osobám</t>
  </si>
  <si>
    <t>Inv.půjč.prostř.práv.osobám</t>
  </si>
  <si>
    <t>Inv.půjč.prostř.podnikat.subj.</t>
  </si>
  <si>
    <t>Ost.inv.p.p. podnikatel.subj.</t>
  </si>
  <si>
    <t>Inv.půjč.prostř.obec.prosp.sp.</t>
  </si>
  <si>
    <t>Inv.půjč.prostředky OS</t>
  </si>
  <si>
    <t>Inv.p.p. církvím,nábož.spol.</t>
  </si>
  <si>
    <t>Inv.p.prostř.spol.vl.jednotek</t>
  </si>
  <si>
    <t>Inv.p.p. nezisk.a p.org.</t>
  </si>
  <si>
    <t>Inv.půjčené prostředky SR</t>
  </si>
  <si>
    <t>Invest.půjčené prostředky SF</t>
  </si>
  <si>
    <t>Inv.půj.pr.zvl.fondům centr.ú.</t>
  </si>
  <si>
    <t>Inv.p.p. fondům soc.zdrav.poj.</t>
  </si>
  <si>
    <t>Ost.invest.půjč.prostř. JVR</t>
  </si>
  <si>
    <t>Invest. půjč. prostř. obcím</t>
  </si>
  <si>
    <t>Invest. půjč. prostř. krajům</t>
  </si>
  <si>
    <t>Invest.půjč.prostř.reg.radám</t>
  </si>
  <si>
    <t>Ost.inv.p.prostř. VR územ.ú.</t>
  </si>
  <si>
    <t>Invest.půjč.prostř.zřízeným PO</t>
  </si>
  <si>
    <t>Invest.půjč.prostř. vys.školám</t>
  </si>
  <si>
    <t>Invest.půjč.prostř.ostatním PO</t>
  </si>
  <si>
    <t>Invest.půj.prostř.obyvatelstvu</t>
  </si>
  <si>
    <t>Invest.půj.prostř.do zahraničí</t>
  </si>
  <si>
    <t>Inv.převody NF-pr.Phare</t>
  </si>
  <si>
    <t>Inv.převody NF-pr.Ispa</t>
  </si>
  <si>
    <t>Inf.převody NF-pr.Sapard</t>
  </si>
  <si>
    <t>Inv.převody NF-komunitární pr.</t>
  </si>
  <si>
    <t>Inv.převody NF-ost.pr.ES a ČR</t>
  </si>
  <si>
    <t>Inv.převody NF-pomoc ze zahr.</t>
  </si>
  <si>
    <t>Ost.invest. převody do NF</t>
  </si>
  <si>
    <t>Rezervy kapitálových výdajů</t>
  </si>
  <si>
    <t>Ostatní kapitálové výdaje j.n.</t>
  </si>
  <si>
    <t>Krátkodobé vydané dluhopisy</t>
  </si>
  <si>
    <t>Uhraz.splát.krátkodob.vyd.dluh</t>
  </si>
  <si>
    <t>Kratkodob.přijaté půjč.prostř.</t>
  </si>
  <si>
    <t>Uhraz.splát.krátkodob.přij.půj</t>
  </si>
  <si>
    <t>Zm.stavu krátkodob.prost.na BÚ</t>
  </si>
  <si>
    <t>Akt.krát.oper.říz.lik.-příjmy</t>
  </si>
  <si>
    <t>Akt.krát.oper.říz.lik.-výdaje</t>
  </si>
  <si>
    <t>Dlouhodobé vydané dluhopisy</t>
  </si>
  <si>
    <t>Uhraz.splát.dlouhodob.vyd.dluh</t>
  </si>
  <si>
    <t>Dlouhodob.přijaté půjč.prostř.</t>
  </si>
  <si>
    <t>Uhraz.splát.dlouhodob.přij.půj</t>
  </si>
  <si>
    <t>Zm.stavu dlouhodob.prost.na BÚ</t>
  </si>
  <si>
    <t>Akt.dlouh.oper.říz.lik.-příjmy</t>
  </si>
  <si>
    <t>Akt.dlouh.oper.říz.lik.-výdaje</t>
  </si>
  <si>
    <t>Krátkodob. přijaté půj.prostř.</t>
  </si>
  <si>
    <t>Dlouhodob. přitajé půj.prostř.</t>
  </si>
  <si>
    <t>Oper.z peněž.účtů organizace</t>
  </si>
  <si>
    <t>Nerealizované kurzové rozdíly</t>
  </si>
  <si>
    <t>Kontokorent</t>
  </si>
  <si>
    <t>Sociální fond - Bc. Brandejská</t>
  </si>
  <si>
    <t>Odbor správní - Bc. Haroková</t>
  </si>
  <si>
    <t>Stavební úřad - Ing.arch. Jukl</t>
  </si>
  <si>
    <t>Kancelář tajemníka - oddělení cestoního ruchu a marketingu - Ing. Tivodarová Eliška</t>
  </si>
  <si>
    <t>Fond cestoního ruchu - převeden na PSKH</t>
  </si>
  <si>
    <t>Kancelář tajemníka - Zastupitelstvo obce - pí Hnátková</t>
  </si>
  <si>
    <t>Kancelář tajemníka - oddělení informatiky - Ing. Čermák</t>
  </si>
  <si>
    <t>Kancelář tajemníka - oddělení vnitřní správy - pí Zachariášová</t>
  </si>
  <si>
    <t>Oddělení interního auditu - Ing. Tvrdík</t>
  </si>
  <si>
    <t>Živnostenský úřad - Ing. Kotlář</t>
  </si>
  <si>
    <t>Odbor ekonomický - Ing. Bulánková</t>
  </si>
  <si>
    <t>Odbor ekonomický - oddělení daní a poplatků - Bc. Malichová</t>
  </si>
  <si>
    <t>Městská policie - Mgr.,Ing.Mareček,Dis</t>
  </si>
  <si>
    <t xml:space="preserve">Vedení MÚ </t>
  </si>
  <si>
    <t>Odbor dopravy - Ing. Ďoubal</t>
  </si>
  <si>
    <t>Odbor investice - oddělení technické - Ing. Bodišová</t>
  </si>
  <si>
    <t>Odbor investic - Ing. Janál</t>
  </si>
  <si>
    <t>Odbor životního prostředí - Ing. Kocián</t>
  </si>
  <si>
    <t>Odbor životního prostředí - ochrana přírody a krajiny</t>
  </si>
  <si>
    <t>Odbor regionálního rozvoje - Ing. Kapička</t>
  </si>
  <si>
    <t>Fond rozvoje bydlení - Ing. Kapička, pí Horynová, DiS</t>
  </si>
  <si>
    <t>Odbor sociálních věcí a zdravotnictví - Bc. Šlesinger, DiS.</t>
  </si>
  <si>
    <t>Fond pro podporu a rozvoj sociálních služeb</t>
  </si>
  <si>
    <t>Odbor památkové péče, školství a kultury - Mgr. Seifert; Ing. Žáčková</t>
  </si>
  <si>
    <t>Odbor památkové péče, školství a kultury - oddělení kultury - Mgr.Ladra, Bc.Brandejská</t>
  </si>
  <si>
    <t>Odbor památkové péče, školství a kultury - školství a TV - Bc.Krulišová, pí Nechojdomová</t>
  </si>
  <si>
    <t>Odbor památkové péče, školství a kultury - agenda regenerace památek - Bc.Jelínková</t>
  </si>
  <si>
    <t>Fond regenerace památek - Bc. Jelínková</t>
  </si>
  <si>
    <t>Odbor správy majetku - Ing. Maternová</t>
  </si>
  <si>
    <t>Odbor správy majetku - agenda správy nemovitostí - Bc. Gregorová</t>
  </si>
  <si>
    <t>Odbor správy majetku - agenda správy nemovitostí - technické - Bc. Gregorová</t>
  </si>
  <si>
    <t>Odbor správy majetku - oddělení majetkové - Ing. Maternová /Mgr.Jaruňková</t>
  </si>
  <si>
    <t>Sú</t>
  </si>
  <si>
    <t>Aú</t>
  </si>
  <si>
    <t>Zapojení zůstatku z roku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</si>
</sst>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rgb="FF00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3" fillId="0" borderId="0"/>
    <xf numFmtId="0" fontId="3" fillId="0" borderId="0"/>
    <xf numFmtId="0" fontId="5" fillId="0" borderId="0"/>
    <xf numFmtId="0" fontId="3" fillId="0" borderId="0">
      <alignment vertical="top"/>
    </xf>
    <xf numFmtId="0" fontId="6" fillId="0" borderId="0">
      <alignment vertical="top"/>
    </xf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</cellStyleXfs>
  <cellXfs count="137">
    <xf numFmtId="0" fontId="0" fillId="0" borderId="0" xfId="0"/>
    <xf numFmtId="0" fontId="0" fillId="0" borderId="1" xfId="0" applyFont="1" applyFill="1" applyBorder="1" applyAlignment="1">
      <alignment vertical="center" wrapText="1"/>
    </xf>
    <xf numFmtId="0" fontId="9" fillId="2" borderId="0" xfId="0" applyFont="1" applyFill="1" applyBorder="1"/>
    <xf numFmtId="0" fontId="0" fillId="0" borderId="1" xfId="0" applyNumberForma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ill="1"/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164" fontId="2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8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0" xfId="0"/>
    <xf numFmtId="4" fontId="0" fillId="0" borderId="0" xfId="0" applyNumberFormat="1"/>
    <xf numFmtId="164" fontId="0" fillId="0" borderId="1" xfId="0" applyNumberForma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/>
    <xf numFmtId="0" fontId="2" fillId="0" borderId="1" xfId="0" applyFont="1" applyFill="1" applyBorder="1"/>
    <xf numFmtId="0" fontId="3" fillId="0" borderId="1" xfId="20" applyNumberFormat="1" applyFont="1" applyFill="1" applyBorder="1"/>
    <xf numFmtId="4" fontId="0" fillId="0" borderId="0" xfId="0" applyNumberFormat="1" applyFont="1"/>
    <xf numFmtId="0" fontId="14" fillId="0" borderId="1" xfId="0" applyFont="1" applyFill="1" applyBorder="1"/>
    <xf numFmtId="0" fontId="14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/>
    <xf numFmtId="4" fontId="3" fillId="0" borderId="1" xfId="0" applyNumberFormat="1" applyFont="1" applyFill="1" applyBorder="1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0" fillId="0" borderId="1" xfId="0" applyNumberFormat="1" applyFont="1" applyFill="1" applyBorder="1"/>
    <xf numFmtId="4" fontId="2" fillId="0" borderId="1" xfId="0" applyNumberFormat="1" applyFont="1" applyFill="1" applyBorder="1"/>
    <xf numFmtId="0" fontId="0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/>
    <xf numFmtId="3" fontId="3" fillId="0" borderId="1" xfId="21" applyNumberFormat="1" applyFont="1" applyFill="1" applyBorder="1"/>
    <xf numFmtId="0" fontId="3" fillId="0" borderId="1" xfId="20" applyNumberFormat="1" applyFill="1" applyBorder="1" applyAlignment="1">
      <alignment wrapText="1"/>
    </xf>
    <xf numFmtId="4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4" fontId="0" fillId="0" borderId="0" xfId="0" applyNumberFormat="1" applyFill="1"/>
    <xf numFmtId="0" fontId="0" fillId="0" borderId="0" xfId="0" applyNumberFormat="1" applyFill="1" applyAlignment="1">
      <alignment vertical="center" wrapText="1"/>
    </xf>
    <xf numFmtId="164" fontId="0" fillId="0" borderId="1" xfId="0" applyNumberForma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wrapText="1"/>
    </xf>
    <xf numFmtId="0" fontId="0" fillId="3" borderId="0" xfId="0" applyFill="1"/>
    <xf numFmtId="4" fontId="2" fillId="4" borderId="1" xfId="0" applyNumberFormat="1" applyFont="1" applyFill="1" applyBorder="1"/>
    <xf numFmtId="0" fontId="2" fillId="4" borderId="1" xfId="0" applyFont="1" applyFill="1" applyBorder="1"/>
    <xf numFmtId="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4" fontId="0" fillId="0" borderId="0" xfId="0" applyNumberFormat="1" applyBorder="1"/>
    <xf numFmtId="0" fontId="0" fillId="0" borderId="3" xfId="0" applyBorder="1"/>
    <xf numFmtId="0" fontId="3" fillId="0" borderId="1" xfId="22" applyFont="1" applyBorder="1" applyAlignment="1">
      <alignment horizontal="center" vertical="top"/>
    </xf>
    <xf numFmtId="0" fontId="3" fillId="0" borderId="0" xfId="22" applyFont="1" applyBorder="1" applyAlignment="1">
      <alignment vertical="top"/>
    </xf>
    <xf numFmtId="0" fontId="3" fillId="0" borderId="0" xfId="22">
      <alignment vertical="top"/>
    </xf>
    <xf numFmtId="0" fontId="3" fillId="0" borderId="1" xfId="22" applyNumberFormat="1" applyFont="1" applyBorder="1" applyAlignment="1">
      <alignment vertical="top"/>
    </xf>
    <xf numFmtId="0" fontId="3" fillId="0" borderId="1" xfId="22" applyFont="1" applyBorder="1" applyAlignment="1">
      <alignment vertical="top"/>
    </xf>
    <xf numFmtId="0" fontId="3" fillId="0" borderId="0" xfId="22" applyBorder="1">
      <alignment vertical="top"/>
    </xf>
    <xf numFmtId="0" fontId="0" fillId="0" borderId="1" xfId="22" applyFont="1" applyBorder="1" applyAlignment="1">
      <alignment vertical="top"/>
    </xf>
    <xf numFmtId="0" fontId="15" fillId="0" borderId="0" xfId="3" applyFont="1" applyAlignment="1">
      <alignment vertical="top" wrapText="1"/>
    </xf>
    <xf numFmtId="0" fontId="16" fillId="0" borderId="0" xfId="3" applyFont="1" applyAlignment="1"/>
    <xf numFmtId="0" fontId="5" fillId="0" borderId="0" xfId="3"/>
    <xf numFmtId="49" fontId="2" fillId="0" borderId="1" xfId="0" applyNumberFormat="1" applyFont="1" applyFill="1" applyBorder="1" applyAlignment="1">
      <alignment vertical="top"/>
    </xf>
    <xf numFmtId="164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14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4" xfId="0" applyNumberForma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3" fillId="0" borderId="1" xfId="1" applyNumberForma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64" fontId="0" fillId="0" borderId="2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4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164" fontId="0" fillId="0" borderId="0" xfId="0" applyNumberFormat="1" applyFill="1"/>
    <xf numFmtId="0" fontId="3" fillId="0" borderId="2" xfId="0" applyFont="1" applyFill="1" applyBorder="1"/>
    <xf numFmtId="4" fontId="3" fillId="0" borderId="2" xfId="0" applyNumberFormat="1" applyFont="1" applyFill="1" applyBorder="1"/>
    <xf numFmtId="0" fontId="0" fillId="0" borderId="2" xfId="0" applyNumberFormat="1" applyBorder="1" applyAlignment="1">
      <alignment wrapText="1"/>
    </xf>
  </cellXfs>
  <cellStyles count="23">
    <cellStyle name="Normální" xfId="0" builtinId="0"/>
    <cellStyle name="normální 10 2" xfId="17"/>
    <cellStyle name="Normální 2" xfId="1"/>
    <cellStyle name="normální 2 2" xfId="2"/>
    <cellStyle name="normální 2 2 2" xfId="3"/>
    <cellStyle name="normální 2 3" xfId="4"/>
    <cellStyle name="normální 2 3 2" xfId="5"/>
    <cellStyle name="normální 2 4" xfId="6"/>
    <cellStyle name="Normální 27" xfId="13"/>
    <cellStyle name="Normální 28" xfId="15"/>
    <cellStyle name="Normální 29" xfId="16"/>
    <cellStyle name="normální 3" xfId="7"/>
    <cellStyle name="normální 3 2" xfId="9"/>
    <cellStyle name="Normální 30" xfId="11"/>
    <cellStyle name="Normální 31" xfId="14"/>
    <cellStyle name="Normální 32" xfId="12"/>
    <cellStyle name="normální 4" xfId="8"/>
    <cellStyle name="normální 5" xfId="10"/>
    <cellStyle name="Normální 5 2" xfId="19"/>
    <cellStyle name="Normální 6" xfId="18"/>
    <cellStyle name="Normální 7" xfId="20"/>
    <cellStyle name="Normální 8" xfId="21"/>
    <cellStyle name="normální_CISELNIKY_VSE" xfId="22"/>
  </cellStyles>
  <dxfs count="0"/>
  <tableStyles count="0" defaultTableStyle="TableStyleMedium2" defaultPivotStyle="PivotStyleLight16"/>
  <colors>
    <mruColors>
      <color rgb="FFF8F8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\eko_dok\R%202010\Hospoda&#345;en&#237;_M&#283;sta\cerp&#225;n&#237;_II_Q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CET_MESTA/R%202017/2017_CERPANI_ROZPOCT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lankova\Documents\2016\RM_ZM\2016_CERPANI_ROZPOC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ozpis_rozpo&#269;tu_2019_verze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odareni_mesta"/>
      <sheetName val="polozky"/>
      <sheetName val="UZ"/>
      <sheetName val="paragrafy"/>
      <sheetName val="OrgC"/>
      <sheetName val="prijmy"/>
      <sheetName val="vyd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OrgC</v>
          </cell>
          <cell r="B1" t="str">
            <v>Text</v>
          </cell>
        </row>
        <row r="2">
          <cell r="A2">
            <v>1</v>
          </cell>
          <cell r="B2" t="str">
            <v>ČSOB-úroky,poplatky</v>
          </cell>
        </row>
        <row r="3">
          <cell r="A3">
            <v>2</v>
          </cell>
          <cell r="B3" t="str">
            <v>ČMHB-úroky,poplatky</v>
          </cell>
        </row>
        <row r="4">
          <cell r="A4">
            <v>3</v>
          </cell>
          <cell r="B4" t="str">
            <v>ČS-úroky z prémiového vkladu</v>
          </cell>
        </row>
        <row r="5">
          <cell r="A5">
            <v>31</v>
          </cell>
          <cell r="B5" t="str">
            <v>Půjčka-soc. fond</v>
          </cell>
        </row>
        <row r="6">
          <cell r="A6">
            <v>32</v>
          </cell>
          <cell r="B6" t="str">
            <v>Půjčka-soc. fond</v>
          </cell>
        </row>
        <row r="7">
          <cell r="A7">
            <v>34</v>
          </cell>
          <cell r="B7" t="str">
            <v>Půjčka- soc. fond</v>
          </cell>
        </row>
        <row r="8">
          <cell r="A8">
            <v>36</v>
          </cell>
          <cell r="B8" t="str">
            <v>Soc.fond-půjčka</v>
          </cell>
        </row>
        <row r="9">
          <cell r="A9">
            <v>37</v>
          </cell>
          <cell r="B9" t="str">
            <v>Soc.fond-půjčka</v>
          </cell>
        </row>
        <row r="10">
          <cell r="A10">
            <v>38</v>
          </cell>
          <cell r="B10" t="str">
            <v>Půjčka-soc.fond</v>
          </cell>
        </row>
        <row r="11">
          <cell r="A11">
            <v>39</v>
          </cell>
          <cell r="B11" t="str">
            <v>Půjčka-soc.fond</v>
          </cell>
        </row>
        <row r="12">
          <cell r="A12">
            <v>40</v>
          </cell>
          <cell r="B12" t="str">
            <v>Půjčka-soc.fond</v>
          </cell>
        </row>
        <row r="13">
          <cell r="A13">
            <v>41</v>
          </cell>
          <cell r="B13" t="str">
            <v>Půjčka-soc.fond</v>
          </cell>
        </row>
        <row r="14">
          <cell r="A14">
            <v>42</v>
          </cell>
          <cell r="B14" t="str">
            <v>Půjčka-soc. fond</v>
          </cell>
        </row>
        <row r="15">
          <cell r="A15">
            <v>43</v>
          </cell>
          <cell r="B15" t="str">
            <v>Půjčka-soc. fond</v>
          </cell>
        </row>
        <row r="16">
          <cell r="A16">
            <v>44</v>
          </cell>
          <cell r="B16" t="str">
            <v>Půjčka-soc. fond</v>
          </cell>
        </row>
        <row r="17">
          <cell r="A17">
            <v>45</v>
          </cell>
          <cell r="B17" t="str">
            <v>Půjčka- soc. fond</v>
          </cell>
        </row>
        <row r="18">
          <cell r="A18">
            <v>46</v>
          </cell>
          <cell r="B18" t="str">
            <v>Půjčka- soc. fond</v>
          </cell>
        </row>
        <row r="19">
          <cell r="A19">
            <v>47</v>
          </cell>
          <cell r="B19" t="str">
            <v>Soc.fond-půjčka</v>
          </cell>
        </row>
        <row r="20">
          <cell r="A20">
            <v>48</v>
          </cell>
          <cell r="B20" t="str">
            <v>Půjčka-soc.fond</v>
          </cell>
        </row>
        <row r="21">
          <cell r="A21">
            <v>49</v>
          </cell>
          <cell r="B21" t="str">
            <v>Půjčka- soc. fond</v>
          </cell>
        </row>
        <row r="22">
          <cell r="A22">
            <v>50</v>
          </cell>
          <cell r="B22" t="str">
            <v>Půjčka-soc.fond</v>
          </cell>
        </row>
        <row r="23">
          <cell r="A23">
            <v>51</v>
          </cell>
          <cell r="B23" t="str">
            <v>Půjčka-soc. fond</v>
          </cell>
        </row>
        <row r="24">
          <cell r="A24">
            <v>52</v>
          </cell>
          <cell r="B24" t="str">
            <v>Půjčka-soc.fond</v>
          </cell>
        </row>
        <row r="25">
          <cell r="A25">
            <v>53</v>
          </cell>
          <cell r="B25" t="str">
            <v>Půjčka-soc.fond</v>
          </cell>
        </row>
        <row r="26">
          <cell r="A26">
            <v>54</v>
          </cell>
          <cell r="B26" t="str">
            <v>Půjčka-soc.fond</v>
          </cell>
        </row>
        <row r="27">
          <cell r="A27">
            <v>55</v>
          </cell>
          <cell r="B27" t="str">
            <v>Půjčka-soc.fond</v>
          </cell>
        </row>
        <row r="28">
          <cell r="A28">
            <v>56</v>
          </cell>
          <cell r="B28" t="str">
            <v>Půjčka-sociální fond</v>
          </cell>
        </row>
        <row r="29">
          <cell r="A29">
            <v>57</v>
          </cell>
          <cell r="B29" t="str">
            <v>Půjčka-soc.fond</v>
          </cell>
        </row>
        <row r="30">
          <cell r="A30">
            <v>58</v>
          </cell>
          <cell r="B30" t="str">
            <v>Soc.fond-půjčka</v>
          </cell>
        </row>
        <row r="31">
          <cell r="A31">
            <v>59</v>
          </cell>
          <cell r="B31" t="str">
            <v>Soc.fond-půjčka</v>
          </cell>
        </row>
        <row r="32">
          <cell r="A32">
            <v>60</v>
          </cell>
          <cell r="B32" t="str">
            <v>Soc.fond-půjčka</v>
          </cell>
        </row>
        <row r="33">
          <cell r="A33">
            <v>61</v>
          </cell>
          <cell r="B33" t="str">
            <v>Půjčka-soc. fond</v>
          </cell>
        </row>
        <row r="34">
          <cell r="A34">
            <v>62</v>
          </cell>
          <cell r="B34" t="str">
            <v>Půjčka-soc.-fond</v>
          </cell>
        </row>
        <row r="35">
          <cell r="A35">
            <v>63</v>
          </cell>
          <cell r="B35" t="str">
            <v>Půjčka-soc. fond</v>
          </cell>
        </row>
        <row r="36">
          <cell r="A36">
            <v>64</v>
          </cell>
          <cell r="B36" t="str">
            <v>Půjčka-soc.fond</v>
          </cell>
        </row>
        <row r="37">
          <cell r="A37">
            <v>65</v>
          </cell>
          <cell r="B37" t="str">
            <v>Půjčka-soc. fond</v>
          </cell>
        </row>
        <row r="38">
          <cell r="A38">
            <v>66</v>
          </cell>
          <cell r="B38" t="str">
            <v>Půjčka-soc.fond</v>
          </cell>
        </row>
        <row r="39">
          <cell r="A39">
            <v>67</v>
          </cell>
          <cell r="B39" t="str">
            <v>Půjčka-soc. fond</v>
          </cell>
        </row>
        <row r="40">
          <cell r="A40">
            <v>68</v>
          </cell>
          <cell r="B40" t="str">
            <v>Půjčka-soc.fond</v>
          </cell>
        </row>
        <row r="41">
          <cell r="A41">
            <v>69</v>
          </cell>
          <cell r="B41" t="str">
            <v>Půjčka-soc.fond</v>
          </cell>
        </row>
        <row r="42">
          <cell r="A42">
            <v>70</v>
          </cell>
          <cell r="B42" t="str">
            <v>Půjčka-soc.fond</v>
          </cell>
        </row>
        <row r="43">
          <cell r="A43">
            <v>71</v>
          </cell>
          <cell r="B43" t="str">
            <v>Půjčka-soc.fond</v>
          </cell>
        </row>
        <row r="44">
          <cell r="A44">
            <v>72</v>
          </cell>
          <cell r="B44" t="str">
            <v>Půjčka-soc.fond</v>
          </cell>
        </row>
        <row r="45">
          <cell r="A45">
            <v>73</v>
          </cell>
          <cell r="B45" t="str">
            <v>Půjčka-soc.fond</v>
          </cell>
        </row>
        <row r="46">
          <cell r="A46">
            <v>74</v>
          </cell>
          <cell r="B46" t="str">
            <v>Půjčka-soc.fond</v>
          </cell>
        </row>
        <row r="47">
          <cell r="A47">
            <v>75</v>
          </cell>
          <cell r="B47" t="str">
            <v>Půjčka-soc.fond</v>
          </cell>
        </row>
        <row r="48">
          <cell r="A48">
            <v>76</v>
          </cell>
          <cell r="B48" t="str">
            <v>Půjčka-soc.fond</v>
          </cell>
        </row>
        <row r="49">
          <cell r="A49">
            <v>77</v>
          </cell>
          <cell r="B49" t="str">
            <v>Půjčka-soc.fond</v>
          </cell>
        </row>
        <row r="50">
          <cell r="A50">
            <v>78</v>
          </cell>
          <cell r="B50" t="str">
            <v>Půjčka -soc.fond</v>
          </cell>
        </row>
        <row r="51">
          <cell r="A51">
            <v>79</v>
          </cell>
          <cell r="B51" t="str">
            <v>Půjčka-soc.fond</v>
          </cell>
        </row>
        <row r="52">
          <cell r="A52">
            <v>80</v>
          </cell>
          <cell r="B52" t="str">
            <v>Půjčka-soc.fond</v>
          </cell>
        </row>
        <row r="53">
          <cell r="A53">
            <v>81</v>
          </cell>
          <cell r="B53" t="str">
            <v>Půjčka-soc.fond</v>
          </cell>
        </row>
        <row r="54">
          <cell r="A54">
            <v>82</v>
          </cell>
          <cell r="B54" t="str">
            <v>Půjčka-soc.fond</v>
          </cell>
        </row>
        <row r="55">
          <cell r="A55">
            <v>83</v>
          </cell>
          <cell r="B55" t="str">
            <v>Půjčka-soc.fond</v>
          </cell>
        </row>
        <row r="56">
          <cell r="A56">
            <v>84</v>
          </cell>
          <cell r="B56" t="str">
            <v>Půjčka-soc.fond</v>
          </cell>
        </row>
        <row r="57">
          <cell r="A57">
            <v>85</v>
          </cell>
          <cell r="B57" t="str">
            <v>Půjčka-soc.fond</v>
          </cell>
        </row>
        <row r="58">
          <cell r="A58">
            <v>86</v>
          </cell>
          <cell r="B58" t="str">
            <v>Půjčka-soc.fond</v>
          </cell>
        </row>
        <row r="59">
          <cell r="A59">
            <v>87</v>
          </cell>
          <cell r="B59" t="str">
            <v>Půjčka-soc.fond</v>
          </cell>
        </row>
        <row r="60">
          <cell r="A60">
            <v>88</v>
          </cell>
          <cell r="B60" t="str">
            <v>Půjčka - soc. fond</v>
          </cell>
        </row>
        <row r="61">
          <cell r="A61">
            <v>201</v>
          </cell>
          <cell r="B61" t="str">
            <v>Vnitřní správa-maj.</v>
          </cell>
        </row>
        <row r="62">
          <cell r="A62">
            <v>202</v>
          </cell>
          <cell r="B62" t="str">
            <v>Kancelář starosty-maj.</v>
          </cell>
        </row>
        <row r="63">
          <cell r="A63">
            <v>203</v>
          </cell>
          <cell r="B63" t="str">
            <v>Domovní čísla materiál</v>
          </cell>
        </row>
        <row r="64">
          <cell r="A64">
            <v>204</v>
          </cell>
          <cell r="B64" t="str">
            <v>Známky pro psy materiál</v>
          </cell>
        </row>
        <row r="65">
          <cell r="A65">
            <v>205</v>
          </cell>
          <cell r="B65" t="str">
            <v>Majetek CO</v>
          </cell>
        </row>
        <row r="66">
          <cell r="A66">
            <v>206</v>
          </cell>
          <cell r="B66" t="str">
            <v>Požární ochrana majetek</v>
          </cell>
        </row>
        <row r="67">
          <cell r="A67">
            <v>210</v>
          </cell>
          <cell r="B67" t="str">
            <v>Městská policie-maj.</v>
          </cell>
        </row>
        <row r="68">
          <cell r="A68">
            <v>213</v>
          </cell>
          <cell r="B68" t="str">
            <v>Ceniny-kolky majetek</v>
          </cell>
        </row>
        <row r="69">
          <cell r="A69">
            <v>240</v>
          </cell>
          <cell r="B69" t="str">
            <v>Územní a region.rozvoj</v>
          </cell>
        </row>
        <row r="70">
          <cell r="A70">
            <v>250</v>
          </cell>
          <cell r="B70" t="str">
            <v>Odbor investic</v>
          </cell>
        </row>
        <row r="71">
          <cell r="A71">
            <v>260</v>
          </cell>
          <cell r="B71" t="str">
            <v>Odbor kultury-maj.</v>
          </cell>
        </row>
        <row r="72">
          <cell r="A72">
            <v>261</v>
          </cell>
          <cell r="B72" t="str">
            <v>Videofilmstudio-maj.</v>
          </cell>
        </row>
        <row r="73">
          <cell r="A73">
            <v>262</v>
          </cell>
          <cell r="B73" t="str">
            <v>SPOZ-maj.</v>
          </cell>
        </row>
        <row r="74">
          <cell r="A74">
            <v>270</v>
          </cell>
          <cell r="B74" t="str">
            <v>Životní prostředí-maj.</v>
          </cell>
        </row>
        <row r="75">
          <cell r="A75">
            <v>280</v>
          </cell>
          <cell r="B75" t="str">
            <v>Odbor památkové péče-maj.</v>
          </cell>
        </row>
        <row r="76">
          <cell r="A76">
            <v>297</v>
          </cell>
          <cell r="B76" t="str">
            <v>Pronájem ZŠ</v>
          </cell>
        </row>
        <row r="77">
          <cell r="A77">
            <v>300</v>
          </cell>
          <cell r="B77" t="str">
            <v>Nemocnice s.r.o.,majetek</v>
          </cell>
        </row>
        <row r="78">
          <cell r="A78">
            <v>555</v>
          </cell>
          <cell r="B78" t="str">
            <v>Pečovatelská služba majetek</v>
          </cell>
        </row>
        <row r="79">
          <cell r="A79">
            <v>584</v>
          </cell>
          <cell r="B79" t="str">
            <v>Městská knihovna majetek</v>
          </cell>
        </row>
        <row r="80">
          <cell r="A80">
            <v>588</v>
          </cell>
          <cell r="B80" t="str">
            <v>Liga pro ochranu. zvířat materiál</v>
          </cell>
        </row>
        <row r="81">
          <cell r="A81">
            <v>624</v>
          </cell>
          <cell r="B81" t="str">
            <v>Klub OAZA materiál</v>
          </cell>
        </row>
        <row r="82">
          <cell r="A82">
            <v>628</v>
          </cell>
          <cell r="B82" t="str">
            <v>Galerie F..Jeneweina. - závazky.r.2002</v>
          </cell>
        </row>
        <row r="83">
          <cell r="A83">
            <v>667</v>
          </cell>
          <cell r="B83" t="str">
            <v>Průvod.služba-maj.</v>
          </cell>
        </row>
        <row r="84">
          <cell r="A84">
            <v>701</v>
          </cell>
          <cell r="B84" t="str">
            <v>MŠ Benešova 1 majetek</v>
          </cell>
        </row>
        <row r="85">
          <cell r="A85">
            <v>704</v>
          </cell>
          <cell r="B85" t="str">
            <v>MŠ Sedlec majetek</v>
          </cell>
        </row>
        <row r="86">
          <cell r="A86">
            <v>705</v>
          </cell>
          <cell r="B86" t="str">
            <v>MŠ Kaňk majetek</v>
          </cell>
        </row>
        <row r="87">
          <cell r="A87">
            <v>706</v>
          </cell>
          <cell r="B87" t="str">
            <v>MŠ Dačického majetek</v>
          </cell>
        </row>
        <row r="88">
          <cell r="A88">
            <v>707</v>
          </cell>
          <cell r="B88" t="str">
            <v>MŠ Žižkov majetek</v>
          </cell>
        </row>
        <row r="89">
          <cell r="A89">
            <v>708</v>
          </cell>
          <cell r="B89" t="str">
            <v>MŠ Malín majetek</v>
          </cell>
        </row>
        <row r="90">
          <cell r="A90">
            <v>712</v>
          </cell>
          <cell r="B90" t="str">
            <v>MŠ 17.listopadu majetek</v>
          </cell>
        </row>
        <row r="91">
          <cell r="A91">
            <v>713</v>
          </cell>
          <cell r="B91" t="str">
            <v>MŠ Benešova 149 I. majetek</v>
          </cell>
        </row>
        <row r="92">
          <cell r="A92">
            <v>716</v>
          </cell>
          <cell r="B92" t="str">
            <v>MŠ Benešova 149 II. majetek</v>
          </cell>
        </row>
        <row r="93">
          <cell r="A93">
            <v>717</v>
          </cell>
          <cell r="B93" t="str">
            <v>Klub důchodců-maj.</v>
          </cell>
        </row>
        <row r="94">
          <cell r="A94">
            <v>719</v>
          </cell>
          <cell r="B94" t="str">
            <v>DM TGM</v>
          </cell>
        </row>
        <row r="95">
          <cell r="A95">
            <v>720</v>
          </cell>
          <cell r="B95" t="str">
            <v>ZŠ Kamenná stezka majetek</v>
          </cell>
        </row>
        <row r="96">
          <cell r="A96">
            <v>722</v>
          </cell>
          <cell r="B96" t="str">
            <v>ZŠ TGM majetek</v>
          </cell>
        </row>
        <row r="97">
          <cell r="A97">
            <v>723</v>
          </cell>
          <cell r="B97" t="str">
            <v>ZŠ Žižkov majetek</v>
          </cell>
        </row>
        <row r="98">
          <cell r="A98">
            <v>725</v>
          </cell>
          <cell r="B98" t="str">
            <v>ZŠ Kaňk majetek</v>
          </cell>
        </row>
        <row r="99">
          <cell r="A99">
            <v>726</v>
          </cell>
          <cell r="B99" t="str">
            <v>ZŠ Malín majetek</v>
          </cell>
        </row>
        <row r="100">
          <cell r="A100">
            <v>728</v>
          </cell>
          <cell r="B100" t="str">
            <v>Jeneweinova galerie majetek</v>
          </cell>
        </row>
        <row r="101">
          <cell r="A101">
            <v>729</v>
          </cell>
          <cell r="B101" t="str">
            <v>Komunitní plán-materiál</v>
          </cell>
        </row>
        <row r="102">
          <cell r="A102">
            <v>730</v>
          </cell>
          <cell r="B102" t="str">
            <v>DM ZŠ Kamenná stezka</v>
          </cell>
        </row>
        <row r="103">
          <cell r="A103">
            <v>733</v>
          </cell>
          <cell r="B103" t="str">
            <v>DM ZŠ Žižkov</v>
          </cell>
        </row>
        <row r="104">
          <cell r="A104">
            <v>734</v>
          </cell>
          <cell r="B104" t="str">
            <v>Nemocnice majetek</v>
          </cell>
        </row>
        <row r="105">
          <cell r="A105">
            <v>736</v>
          </cell>
          <cell r="B105" t="str">
            <v>Rozvoj města-maj.</v>
          </cell>
        </row>
        <row r="106">
          <cell r="A106">
            <v>738</v>
          </cell>
          <cell r="B106" t="str">
            <v>DM ZŠ J.Palacha majetek</v>
          </cell>
        </row>
        <row r="107">
          <cell r="A107">
            <v>739</v>
          </cell>
          <cell r="B107" t="str">
            <v>Stanice pro psy-maj.</v>
          </cell>
        </row>
        <row r="108">
          <cell r="A108">
            <v>740</v>
          </cell>
          <cell r="B108" t="str">
            <v>ŠJ 17.listopadu majetek</v>
          </cell>
        </row>
        <row r="109">
          <cell r="A109">
            <v>741</v>
          </cell>
          <cell r="B109" t="str">
            <v>ŠJ TGM majetek</v>
          </cell>
        </row>
        <row r="110">
          <cell r="A110">
            <v>742</v>
          </cell>
          <cell r="B110" t="str">
            <v>ŠJ Kremnická majetek</v>
          </cell>
        </row>
        <row r="111">
          <cell r="A111">
            <v>743</v>
          </cell>
          <cell r="B111" t="str">
            <v>ŠJ Malín majetek</v>
          </cell>
        </row>
        <row r="112">
          <cell r="A112">
            <v>744</v>
          </cell>
          <cell r="B112" t="str">
            <v>ŠJ Benešova majetek</v>
          </cell>
        </row>
        <row r="113">
          <cell r="A113">
            <v>745</v>
          </cell>
          <cell r="B113" t="str">
            <v>ŠJ J.Palacha majetek</v>
          </cell>
        </row>
        <row r="114">
          <cell r="A114">
            <v>748</v>
          </cell>
          <cell r="B114" t="str">
            <v>ŠJ MŠ Žižkov majetek</v>
          </cell>
        </row>
        <row r="115">
          <cell r="A115">
            <v>750</v>
          </cell>
          <cell r="B115" t="str">
            <v>ZUŠ majetek</v>
          </cell>
        </row>
        <row r="116">
          <cell r="A116">
            <v>751</v>
          </cell>
          <cell r="B116" t="str">
            <v>DM Malín</v>
          </cell>
        </row>
        <row r="117">
          <cell r="A117">
            <v>752</v>
          </cell>
          <cell r="B117" t="str">
            <v>DM Kaňk</v>
          </cell>
        </row>
        <row r="118">
          <cell r="A118">
            <v>759</v>
          </cell>
          <cell r="B118" t="str">
            <v>ZŠ J.Palacha majetek</v>
          </cell>
        </row>
        <row r="119">
          <cell r="A119">
            <v>760</v>
          </cell>
          <cell r="B119" t="str">
            <v>Tylovo divadlo majetek</v>
          </cell>
        </row>
        <row r="120">
          <cell r="A120">
            <v>780</v>
          </cell>
          <cell r="B120" t="str">
            <v>Kino majetek</v>
          </cell>
        </row>
        <row r="121">
          <cell r="A121">
            <v>790</v>
          </cell>
          <cell r="B121" t="str">
            <v>Majetkový odbor-maj.</v>
          </cell>
        </row>
        <row r="122">
          <cell r="A122">
            <v>800</v>
          </cell>
          <cell r="B122" t="str">
            <v>Půjčka,Dobiášová-Nemocnice</v>
          </cell>
        </row>
        <row r="123">
          <cell r="A123">
            <v>2001</v>
          </cell>
          <cell r="B123" t="str">
            <v>Účet 933 schodek z r.2001</v>
          </cell>
        </row>
        <row r="124">
          <cell r="A124">
            <v>2002</v>
          </cell>
          <cell r="B124" t="str">
            <v>Účet 933 schodek z r. 2002</v>
          </cell>
        </row>
        <row r="125">
          <cell r="A125">
            <v>2003</v>
          </cell>
          <cell r="B125" t="str">
            <v>Účet 933 schodek r.2003</v>
          </cell>
        </row>
        <row r="126">
          <cell r="A126">
            <v>2005</v>
          </cell>
          <cell r="B126" t="str">
            <v>Ú.933-zúčt.příj.a výdajů r.05</v>
          </cell>
        </row>
        <row r="127">
          <cell r="A127">
            <v>2006</v>
          </cell>
          <cell r="B127" t="str">
            <v>Ú.933-zúčt.příj.a výdajů r.06</v>
          </cell>
        </row>
        <row r="128">
          <cell r="A128">
            <v>2007</v>
          </cell>
          <cell r="B128" t="str">
            <v>Ú.933-zúčt.příj.a výdajů r.07</v>
          </cell>
        </row>
        <row r="129">
          <cell r="A129">
            <v>10001</v>
          </cell>
          <cell r="B129" t="str">
            <v>Sídliště - bourání skleníků</v>
          </cell>
        </row>
        <row r="130">
          <cell r="A130">
            <v>10002</v>
          </cell>
          <cell r="B130" t="str">
            <v>Bourání komínu</v>
          </cell>
        </row>
        <row r="131">
          <cell r="A131">
            <v>10003</v>
          </cell>
          <cell r="B131" t="str">
            <v>Bourání vodojemu Sedlec</v>
          </cell>
        </row>
        <row r="132">
          <cell r="A132">
            <v>10004</v>
          </cell>
          <cell r="B132" t="str">
            <v>Skleníky v areálu hřbitova</v>
          </cell>
        </row>
        <row r="133">
          <cell r="A133">
            <v>10005</v>
          </cell>
          <cell r="B133" t="str">
            <v>Znalecké posudky</v>
          </cell>
        </row>
        <row r="134">
          <cell r="A134">
            <v>10006</v>
          </cell>
          <cell r="B134" t="str">
            <v>Mapy, plány</v>
          </cell>
        </row>
        <row r="135">
          <cell r="A135">
            <v>10100</v>
          </cell>
          <cell r="B135" t="str">
            <v>Rybník Bylany</v>
          </cell>
        </row>
        <row r="136">
          <cell r="A136">
            <v>11001</v>
          </cell>
          <cell r="B136" t="str">
            <v>Václavské náměstí 182</v>
          </cell>
        </row>
        <row r="137">
          <cell r="A137">
            <v>11002</v>
          </cell>
          <cell r="B137" t="str">
            <v>UHavířů 154</v>
          </cell>
        </row>
        <row r="138">
          <cell r="A138">
            <v>11003</v>
          </cell>
          <cell r="B138" t="str">
            <v>Komenského 41</v>
          </cell>
        </row>
        <row r="139">
          <cell r="A139">
            <v>11004</v>
          </cell>
          <cell r="B139" t="str">
            <v>Komenského 42</v>
          </cell>
        </row>
        <row r="140">
          <cell r="A140">
            <v>11005</v>
          </cell>
          <cell r="B140" t="str">
            <v>Čáslavská 1-3</v>
          </cell>
        </row>
        <row r="141">
          <cell r="A141">
            <v>11006</v>
          </cell>
          <cell r="B141" t="str">
            <v>Hřbitov Česká ulice</v>
          </cell>
        </row>
        <row r="142">
          <cell r="A142">
            <v>11007</v>
          </cell>
          <cell r="B142" t="str">
            <v>Pirknerovo náměstí 206</v>
          </cell>
        </row>
        <row r="143">
          <cell r="A143">
            <v>11008</v>
          </cell>
          <cell r="B143" t="str">
            <v>Šultysova 154</v>
          </cell>
        </row>
        <row r="144">
          <cell r="A144">
            <v>11009</v>
          </cell>
          <cell r="B144" t="str">
            <v>Nádražní 307</v>
          </cell>
        </row>
        <row r="145">
          <cell r="A145">
            <v>11010</v>
          </cell>
          <cell r="B145" t="str">
            <v>Palackého nám.379</v>
          </cell>
        </row>
        <row r="146">
          <cell r="A146">
            <v>11623</v>
          </cell>
          <cell r="B146" t="str">
            <v>Kaplička nad Lorcem</v>
          </cell>
        </row>
        <row r="147">
          <cell r="A147">
            <v>11624</v>
          </cell>
          <cell r="B147" t="str">
            <v>Kaplička Vocelova ulice</v>
          </cell>
        </row>
        <row r="148">
          <cell r="A148">
            <v>11625</v>
          </cell>
          <cell r="B148" t="str">
            <v>Kaplička Žižkova brána</v>
          </cell>
        </row>
        <row r="149">
          <cell r="A149">
            <v>11626</v>
          </cell>
          <cell r="B149" t="str">
            <v>Preghaus</v>
          </cell>
        </row>
        <row r="150">
          <cell r="A150">
            <v>11627</v>
          </cell>
          <cell r="B150" t="str">
            <v>Kaplička Kaňk</v>
          </cell>
        </row>
        <row r="151">
          <cell r="A151">
            <v>11628</v>
          </cell>
          <cell r="B151" t="str">
            <v>Kaplička Česká č.103</v>
          </cell>
        </row>
        <row r="152">
          <cell r="A152">
            <v>11629</v>
          </cell>
          <cell r="B152" t="str">
            <v>Kostel Sv. Jakuba</v>
          </cell>
        </row>
        <row r="153">
          <cell r="A153">
            <v>11630</v>
          </cell>
          <cell r="B153" t="str">
            <v>Vlašský dvůr</v>
          </cell>
        </row>
        <row r="154">
          <cell r="A154">
            <v>11631</v>
          </cell>
          <cell r="B154" t="str">
            <v>Kaple Božího těla</v>
          </cell>
        </row>
        <row r="155">
          <cell r="A155">
            <v>11632</v>
          </cell>
          <cell r="B155" t="str">
            <v>Kostnice Sedlec</v>
          </cell>
        </row>
        <row r="156">
          <cell r="A156">
            <v>11633</v>
          </cell>
          <cell r="B156" t="str">
            <v>Hrádek (Barborská 28)</v>
          </cell>
        </row>
        <row r="157">
          <cell r="A157">
            <v>11634</v>
          </cell>
          <cell r="B157" t="str">
            <v>Kostel Sv.Jana Nepomuckého</v>
          </cell>
        </row>
        <row r="158">
          <cell r="A158">
            <v>11635</v>
          </cell>
          <cell r="B158" t="str">
            <v>Kostel Sv. Barbory</v>
          </cell>
        </row>
        <row r="159">
          <cell r="A159">
            <v>11636</v>
          </cell>
          <cell r="B159" t="str">
            <v>Historické jádro</v>
          </cell>
        </row>
        <row r="160">
          <cell r="A160">
            <v>11637</v>
          </cell>
          <cell r="B160" t="str">
            <v>Kamenný dům</v>
          </cell>
        </row>
        <row r="161">
          <cell r="A161">
            <v>11638</v>
          </cell>
          <cell r="B161" t="str">
            <v>Sankturinovský dům</v>
          </cell>
        </row>
        <row r="162">
          <cell r="A162">
            <v>11639</v>
          </cell>
          <cell r="B162" t="str">
            <v>Morový sloup</v>
          </cell>
        </row>
        <row r="163">
          <cell r="A163">
            <v>11640</v>
          </cell>
          <cell r="B163" t="str">
            <v>Arciděkanství 1 opěrná zeď</v>
          </cell>
        </row>
        <row r="164">
          <cell r="A164">
            <v>11641</v>
          </cell>
          <cell r="B164" t="str">
            <v>Most přes Bylanku</v>
          </cell>
        </row>
        <row r="165">
          <cell r="A165">
            <v>11642</v>
          </cell>
          <cell r="B165" t="str">
            <v>Arciděkanství 1 budova</v>
          </cell>
        </row>
        <row r="166">
          <cell r="A166">
            <v>11643</v>
          </cell>
          <cell r="B166" t="str">
            <v>Hrádek ohradní zeď</v>
          </cell>
        </row>
        <row r="167">
          <cell r="A167">
            <v>11644</v>
          </cell>
          <cell r="B167" t="str">
            <v>Gotická kašna</v>
          </cell>
        </row>
        <row r="168">
          <cell r="A168">
            <v>11645</v>
          </cell>
          <cell r="B168" t="str">
            <v>Kostel Matky Boží</v>
          </cell>
        </row>
        <row r="169">
          <cell r="A169">
            <v>11646</v>
          </cell>
          <cell r="B169" t="str">
            <v>Ohradní zeď na Valech</v>
          </cell>
        </row>
        <row r="170">
          <cell r="A170">
            <v>11647</v>
          </cell>
          <cell r="B170" t="str">
            <v>Ohradní zeď Dačického nám.č.p.16</v>
          </cell>
        </row>
        <row r="171">
          <cell r="A171">
            <v>11648</v>
          </cell>
          <cell r="B171" t="str">
            <v>Kamenná kašna</v>
          </cell>
        </row>
        <row r="172">
          <cell r="A172">
            <v>11649</v>
          </cell>
          <cell r="B172" t="str">
            <v>Kaplička Na Rovinách</v>
          </cell>
        </row>
        <row r="173">
          <cell r="A173">
            <v>11650</v>
          </cell>
          <cell r="B173" t="str">
            <v>Pomník Kalvárie</v>
          </cell>
        </row>
        <row r="174">
          <cell r="A174">
            <v>11651</v>
          </cell>
          <cell r="B174" t="str">
            <v>Socha Panny Marie</v>
          </cell>
        </row>
        <row r="175">
          <cell r="A175">
            <v>11652</v>
          </cell>
          <cell r="B175" t="str">
            <v>Palackého nám.č. 155</v>
          </cell>
        </row>
        <row r="176">
          <cell r="A176">
            <v>11738</v>
          </cell>
          <cell r="B176" t="str">
            <v>U Všech svatých</v>
          </cell>
        </row>
        <row r="177">
          <cell r="A177">
            <v>11739</v>
          </cell>
          <cell r="B177" t="str">
            <v>Kouřimská zeď</v>
          </cell>
        </row>
        <row r="178">
          <cell r="A178">
            <v>11740</v>
          </cell>
          <cell r="B178" t="str">
            <v>Opěrná zeď u kostela sv. Jakub</v>
          </cell>
        </row>
        <row r="179">
          <cell r="A179">
            <v>11743</v>
          </cell>
          <cell r="B179" t="str">
            <v>Branka Hrádek</v>
          </cell>
        </row>
        <row r="180">
          <cell r="A180">
            <v>11744</v>
          </cell>
          <cell r="B180" t="str">
            <v>Kašna - Palackého náměstí</v>
          </cell>
        </row>
        <row r="181">
          <cell r="A181">
            <v>11745</v>
          </cell>
          <cell r="B181" t="str">
            <v>Obnova kamenného schodiště - Vlašský dvůr</v>
          </cell>
        </row>
        <row r="182">
          <cell r="A182">
            <v>11750</v>
          </cell>
          <cell r="B182" t="str">
            <v>Vladislavova 376</v>
          </cell>
        </row>
        <row r="183">
          <cell r="A183">
            <v>11900</v>
          </cell>
          <cell r="B183" t="str">
            <v>Osvětlení Jezuitské koleje</v>
          </cell>
        </row>
        <row r="184">
          <cell r="A184">
            <v>11901</v>
          </cell>
          <cell r="B184" t="str">
            <v>Socha sv.Václava a okolí</v>
          </cell>
        </row>
        <row r="185">
          <cell r="A185">
            <v>11902</v>
          </cell>
          <cell r="B185" t="str">
            <v>Sochy u Jezuitské koleje</v>
          </cell>
        </row>
        <row r="186">
          <cell r="A186">
            <v>11903</v>
          </cell>
          <cell r="B186" t="str">
            <v>Socha sv.J.Křtitele Jánské náměstí</v>
          </cell>
        </row>
        <row r="187">
          <cell r="A187">
            <v>11904</v>
          </cell>
          <cell r="B187" t="str">
            <v>Malby Vlašský dvůr</v>
          </cell>
        </row>
        <row r="188">
          <cell r="A188">
            <v>11905</v>
          </cell>
          <cell r="B188" t="str">
            <v>Srubová místnost Hrádek</v>
          </cell>
        </row>
        <row r="189">
          <cell r="A189">
            <v>11906</v>
          </cell>
          <cell r="B189" t="str">
            <v>Lávka v Hutích a socha světce</v>
          </cell>
        </row>
        <row r="190">
          <cell r="A190">
            <v>11907</v>
          </cell>
          <cell r="B190" t="str">
            <v>Socha J. Nepomuckého Hutě</v>
          </cell>
        </row>
        <row r="191">
          <cell r="A191">
            <v>11908</v>
          </cell>
          <cell r="B191" t="str">
            <v>Strop Vlašský dvůr chodba. starost</v>
          </cell>
        </row>
        <row r="192">
          <cell r="A192">
            <v>11909</v>
          </cell>
          <cell r="B192" t="str">
            <v>Obřad. síň Vlašský dvůr</v>
          </cell>
        </row>
        <row r="193">
          <cell r="A193">
            <v>11910</v>
          </cell>
          <cell r="B193" t="str">
            <v>Brána Jungmanovo náměstí</v>
          </cell>
        </row>
        <row r="194">
          <cell r="A194">
            <v>11911</v>
          </cell>
          <cell r="B194" t="str">
            <v>Socha sv. Judy Tadeaše u Barbory</v>
          </cell>
        </row>
        <row r="195">
          <cell r="A195">
            <v>11912</v>
          </cell>
          <cell r="B195" t="str">
            <v>Pomník K. H. Borovského</v>
          </cell>
        </row>
        <row r="196">
          <cell r="A196">
            <v>11913</v>
          </cell>
          <cell r="B196" t="str">
            <v>Socha sv. Šebestiána</v>
          </cell>
        </row>
        <row r="197">
          <cell r="A197">
            <v>11914</v>
          </cell>
          <cell r="B197" t="str">
            <v>Socha sv. Bernarda</v>
          </cell>
        </row>
        <row r="198">
          <cell r="A198">
            <v>11915</v>
          </cell>
          <cell r="B198" t="str">
            <v>Socha sv. Anny</v>
          </cell>
        </row>
        <row r="199">
          <cell r="A199">
            <v>11916</v>
          </cell>
          <cell r="B199" t="str">
            <v>Váza brána pivovaru - kopie</v>
          </cell>
        </row>
        <row r="200">
          <cell r="A200">
            <v>11917</v>
          </cell>
          <cell r="B200" t="str">
            <v>Novomlýnská branka s kapličkou</v>
          </cell>
        </row>
        <row r="201">
          <cell r="A201">
            <v>11918</v>
          </cell>
          <cell r="B201" t="str">
            <v>Reliéf Jaroslava Vrchlického</v>
          </cell>
        </row>
        <row r="202">
          <cell r="A202">
            <v>11919</v>
          </cell>
          <cell r="B202" t="str">
            <v>Pomník M.Dačického</v>
          </cell>
        </row>
        <row r="203">
          <cell r="A203">
            <v>11920</v>
          </cell>
          <cell r="B203" t="str">
            <v>Socha sv.Barbory</v>
          </cell>
        </row>
        <row r="204">
          <cell r="A204">
            <v>11921</v>
          </cell>
          <cell r="B204" t="str">
            <v>MŠ Dačického - fasáda</v>
          </cell>
        </row>
        <row r="205">
          <cell r="A205">
            <v>11922</v>
          </cell>
          <cell r="B205" t="str">
            <v>Pilon v Hutích</v>
          </cell>
        </row>
        <row r="206">
          <cell r="A206">
            <v>12001</v>
          </cell>
          <cell r="B206" t="str">
            <v>Budova Radnická 178</v>
          </cell>
        </row>
        <row r="207">
          <cell r="A207">
            <v>12002</v>
          </cell>
          <cell r="B207" t="str">
            <v>Budova Benešova</v>
          </cell>
        </row>
        <row r="208">
          <cell r="A208">
            <v>12003</v>
          </cell>
          <cell r="B208" t="str">
            <v>Čáslav-energie a služby</v>
          </cell>
        </row>
        <row r="209">
          <cell r="A209">
            <v>12004</v>
          </cell>
          <cell r="B209" t="str">
            <v>Hornická (vila)-energie a služ</v>
          </cell>
        </row>
        <row r="210">
          <cell r="A210">
            <v>12005</v>
          </cell>
          <cell r="B210" t="str">
            <v>Komenského-energie a služby</v>
          </cell>
        </row>
        <row r="211">
          <cell r="A211">
            <v>12006</v>
          </cell>
          <cell r="B211" t="str">
            <v>SO Archiv energie a služby</v>
          </cell>
        </row>
        <row r="212">
          <cell r="A212">
            <v>12010</v>
          </cell>
          <cell r="B212" t="str">
            <v>Trebišovská 611-MŠ</v>
          </cell>
        </row>
        <row r="213">
          <cell r="A213">
            <v>13000</v>
          </cell>
          <cell r="B213" t="str">
            <v>Znalecké posudky</v>
          </cell>
        </row>
        <row r="214">
          <cell r="A214">
            <v>13001</v>
          </cell>
          <cell r="B214" t="str">
            <v>Lierova 146</v>
          </cell>
        </row>
        <row r="215">
          <cell r="A215">
            <v>13002</v>
          </cell>
          <cell r="B215" t="str">
            <v>Národního odboje 59</v>
          </cell>
        </row>
        <row r="216">
          <cell r="A216">
            <v>13003</v>
          </cell>
          <cell r="B216" t="str">
            <v>Kremnická 40</v>
          </cell>
        </row>
        <row r="217">
          <cell r="A217">
            <v>13004</v>
          </cell>
          <cell r="B217" t="str">
            <v>Poděbradova 302</v>
          </cell>
        </row>
        <row r="218">
          <cell r="A218">
            <v>13005</v>
          </cell>
          <cell r="B218" t="str">
            <v>Masarykova 302</v>
          </cell>
        </row>
        <row r="219">
          <cell r="A219">
            <v>13006</v>
          </cell>
          <cell r="B219" t="str">
            <v>12 b.j. Puškinská</v>
          </cell>
        </row>
        <row r="220">
          <cell r="A220">
            <v>13007</v>
          </cell>
          <cell r="B220" t="str">
            <v>24 b.j. Benešova</v>
          </cell>
        </row>
        <row r="221">
          <cell r="A221">
            <v>13008</v>
          </cell>
          <cell r="B221" t="str">
            <v>ZŠ Sedlec přestavba</v>
          </cell>
        </row>
        <row r="222">
          <cell r="A222">
            <v>13009</v>
          </cell>
          <cell r="B222" t="str">
            <v>10 b.j. Nemocnice</v>
          </cell>
        </row>
        <row r="223">
          <cell r="A223">
            <v>13010</v>
          </cell>
          <cell r="B223" t="str">
            <v>Dům ul. Sportovců 9</v>
          </cell>
        </row>
        <row r="224">
          <cell r="A224">
            <v>13011</v>
          </cell>
          <cell r="B224" t="str">
            <v>Sedlecká 652</v>
          </cell>
        </row>
        <row r="225">
          <cell r="A225">
            <v>13012</v>
          </cell>
          <cell r="B225" t="str">
            <v>Uhelná 555</v>
          </cell>
        </row>
        <row r="226">
          <cell r="A226">
            <v>13013</v>
          </cell>
          <cell r="B226" t="str">
            <v>Tylova 388</v>
          </cell>
        </row>
        <row r="227">
          <cell r="A227">
            <v>13014</v>
          </cell>
          <cell r="B227" t="str">
            <v>Vojtěšská 31</v>
          </cell>
        </row>
        <row r="228">
          <cell r="A228">
            <v>13015</v>
          </cell>
          <cell r="B228" t="str">
            <v>Mincířská 107</v>
          </cell>
        </row>
        <row r="229">
          <cell r="A229">
            <v>13016</v>
          </cell>
          <cell r="B229" t="str">
            <v>Uhelná 599</v>
          </cell>
        </row>
        <row r="230">
          <cell r="A230">
            <v>13017</v>
          </cell>
          <cell r="B230" t="str">
            <v>Školní 400</v>
          </cell>
        </row>
        <row r="231">
          <cell r="A231">
            <v>13018</v>
          </cell>
          <cell r="B231" t="str">
            <v>Benešova 402</v>
          </cell>
        </row>
        <row r="232">
          <cell r="A232">
            <v>13019</v>
          </cell>
          <cell r="B232" t="str">
            <v>Národního odboje 56</v>
          </cell>
        </row>
        <row r="233">
          <cell r="A233">
            <v>13020</v>
          </cell>
          <cell r="B233" t="str">
            <v>Vladislavova 373</v>
          </cell>
        </row>
        <row r="234">
          <cell r="A234">
            <v>13021</v>
          </cell>
          <cell r="B234" t="str">
            <v>Táborská 71</v>
          </cell>
        </row>
        <row r="235">
          <cell r="A235">
            <v>13071</v>
          </cell>
          <cell r="B235" t="str">
            <v>Benešova ul.</v>
          </cell>
        </row>
        <row r="236">
          <cell r="A236">
            <v>13072</v>
          </cell>
          <cell r="B236" t="str">
            <v>Puškinská I.</v>
          </cell>
        </row>
        <row r="237">
          <cell r="A237">
            <v>13073</v>
          </cell>
          <cell r="B237" t="str">
            <v>Puškinská II.</v>
          </cell>
        </row>
        <row r="238">
          <cell r="A238">
            <v>13075</v>
          </cell>
          <cell r="B238" t="str">
            <v>Puškinská 651-653</v>
          </cell>
        </row>
        <row r="239">
          <cell r="A239">
            <v>13076</v>
          </cell>
          <cell r="B239" t="str">
            <v>Masarykova</v>
          </cell>
        </row>
        <row r="240">
          <cell r="A240">
            <v>13235</v>
          </cell>
          <cell r="B240" t="str">
            <v>Příspěvek. na péči-vratka FV 2007</v>
          </cell>
        </row>
        <row r="241">
          <cell r="A241">
            <v>13306</v>
          </cell>
          <cell r="B241" t="str">
            <v>Soc.dávky HN,ZP-vratka FV 2007</v>
          </cell>
        </row>
        <row r="242">
          <cell r="A242">
            <v>13736</v>
          </cell>
          <cell r="B242" t="str">
            <v>Barborská 30 rozvoj města</v>
          </cell>
        </row>
        <row r="243">
          <cell r="A243">
            <v>13737</v>
          </cell>
          <cell r="B243" t="str">
            <v>Barborská 34</v>
          </cell>
        </row>
        <row r="244">
          <cell r="A244">
            <v>13788</v>
          </cell>
          <cell r="B244" t="str">
            <v>Puškinská 48 b.j.</v>
          </cell>
        </row>
        <row r="245">
          <cell r="A245">
            <v>13800</v>
          </cell>
          <cell r="B245" t="str">
            <v>Trebišovská ubytovna</v>
          </cell>
        </row>
        <row r="246">
          <cell r="A246">
            <v>13801</v>
          </cell>
          <cell r="B246" t="str">
            <v>Ubytovna OKÁL Sedlec,Vítězná</v>
          </cell>
        </row>
        <row r="247">
          <cell r="A247">
            <v>13802</v>
          </cell>
          <cell r="B247" t="str">
            <v>Ubytovna Čáslavská 28</v>
          </cell>
        </row>
        <row r="248">
          <cell r="A248">
            <v>13803</v>
          </cell>
          <cell r="B248" t="str">
            <v>Ubytovna VHS</v>
          </cell>
        </row>
        <row r="249">
          <cell r="A249">
            <v>13851</v>
          </cell>
          <cell r="B249" t="str">
            <v>Benešova 468,9</v>
          </cell>
        </row>
        <row r="250">
          <cell r="A250">
            <v>13911</v>
          </cell>
          <cell r="B250" t="str">
            <v>Holobyty ČSAD</v>
          </cell>
        </row>
        <row r="251">
          <cell r="A251">
            <v>13912</v>
          </cell>
          <cell r="B251" t="str">
            <v>Kollárova 589+590</v>
          </cell>
        </row>
        <row r="252">
          <cell r="A252">
            <v>13913</v>
          </cell>
          <cell r="B252" t="str">
            <v>Bytový dům Malín</v>
          </cell>
        </row>
        <row r="253">
          <cell r="A253">
            <v>14004</v>
          </cell>
          <cell r="B253" t="str">
            <v>Vratka dotace - hasiči</v>
          </cell>
        </row>
        <row r="254">
          <cell r="A254">
            <v>14336</v>
          </cell>
          <cell r="B254" t="str">
            <v>Dotace Kazachstán-vratka FV 07</v>
          </cell>
        </row>
        <row r="255">
          <cell r="A255">
            <v>16001</v>
          </cell>
          <cell r="B255" t="str">
            <v>Hřiště Žižkov</v>
          </cell>
        </row>
        <row r="256">
          <cell r="A256">
            <v>16002</v>
          </cell>
          <cell r="B256" t="str">
            <v>Rekonstrukce hřiště Sparta ČKD</v>
          </cell>
        </row>
        <row r="257">
          <cell r="A257">
            <v>16003</v>
          </cell>
          <cell r="B257" t="str">
            <v>Hřiště TGM oprava</v>
          </cell>
        </row>
        <row r="258">
          <cell r="A258">
            <v>16004</v>
          </cell>
          <cell r="B258" t="str">
            <v>Atletický areál u BIOS</v>
          </cell>
        </row>
        <row r="259">
          <cell r="A259">
            <v>16005</v>
          </cell>
          <cell r="B259" t="str">
            <v>Hřiště Malín</v>
          </cell>
        </row>
        <row r="260">
          <cell r="A260">
            <v>16050</v>
          </cell>
          <cell r="B260" t="str">
            <v>Dětské hřiště Trebišovská</v>
          </cell>
        </row>
        <row r="261">
          <cell r="A261">
            <v>16420</v>
          </cell>
          <cell r="B261" t="str">
            <v>Zimní stadion</v>
          </cell>
        </row>
        <row r="262">
          <cell r="A262">
            <v>16421</v>
          </cell>
          <cell r="B262" t="str">
            <v>Areál Klimeška</v>
          </cell>
        </row>
        <row r="263">
          <cell r="A263">
            <v>16422</v>
          </cell>
          <cell r="B263" t="str">
            <v>ZS tribuny</v>
          </cell>
        </row>
        <row r="264">
          <cell r="A264">
            <v>16428</v>
          </cell>
          <cell r="B264" t="str">
            <v>Amfiteatr Klimeška</v>
          </cell>
        </row>
        <row r="265">
          <cell r="A265">
            <v>16429</v>
          </cell>
          <cell r="B265" t="str">
            <v>Parkoviště Klimeška</v>
          </cell>
        </row>
        <row r="266">
          <cell r="A266">
            <v>16430</v>
          </cell>
          <cell r="B266" t="str">
            <v>Venkovní bazény Klimeška</v>
          </cell>
        </row>
        <row r="267">
          <cell r="A267">
            <v>16431</v>
          </cell>
          <cell r="B267" t="str">
            <v>Terénní úpravy Klimeška</v>
          </cell>
        </row>
        <row r="268">
          <cell r="A268">
            <v>16521</v>
          </cell>
          <cell r="B268" t="str">
            <v>Plavecký bazén</v>
          </cell>
        </row>
        <row r="269">
          <cell r="A269">
            <v>16805</v>
          </cell>
          <cell r="B269" t="str">
            <v>Hala Bios</v>
          </cell>
        </row>
        <row r="270">
          <cell r="A270">
            <v>16806</v>
          </cell>
          <cell r="B270" t="str">
            <v>Středisko Hrabětice</v>
          </cell>
        </row>
        <row r="271">
          <cell r="A271">
            <v>16807</v>
          </cell>
          <cell r="B271" t="str">
            <v>Tělocvična v Sokolovně Malín</v>
          </cell>
        </row>
        <row r="272">
          <cell r="A272">
            <v>17611</v>
          </cell>
          <cell r="B272" t="str">
            <v>Gymnazium</v>
          </cell>
        </row>
        <row r="273">
          <cell r="A273">
            <v>17713</v>
          </cell>
          <cell r="B273" t="str">
            <v>EPC MŠ Benešova I.</v>
          </cell>
        </row>
        <row r="274">
          <cell r="A274">
            <v>17716</v>
          </cell>
          <cell r="B274" t="str">
            <v>EPC MŠ Benešova II.</v>
          </cell>
        </row>
        <row r="275">
          <cell r="A275">
            <v>17722</v>
          </cell>
          <cell r="B275" t="str">
            <v>EPC ZŠ TGM</v>
          </cell>
        </row>
        <row r="276">
          <cell r="A276">
            <v>17723</v>
          </cell>
          <cell r="B276" t="str">
            <v>ZŠ Žižkov</v>
          </cell>
        </row>
        <row r="277">
          <cell r="A277">
            <v>17725</v>
          </cell>
          <cell r="B277" t="str">
            <v>ZŠ Kaňk-rekonstrukce topení</v>
          </cell>
        </row>
        <row r="278">
          <cell r="A278">
            <v>17729</v>
          </cell>
          <cell r="B278" t="str">
            <v>ZvŠ</v>
          </cell>
        </row>
        <row r="279">
          <cell r="A279">
            <v>17738</v>
          </cell>
          <cell r="B279" t="str">
            <v>EPC ŠJ J.Palacha</v>
          </cell>
        </row>
        <row r="280">
          <cell r="A280">
            <v>17750</v>
          </cell>
          <cell r="B280" t="str">
            <v>ZUŠ KH</v>
          </cell>
        </row>
        <row r="281">
          <cell r="A281">
            <v>17757</v>
          </cell>
          <cell r="B281" t="str">
            <v>DM Kremnická 32</v>
          </cell>
        </row>
        <row r="282">
          <cell r="A282">
            <v>17759</v>
          </cell>
          <cell r="B282" t="str">
            <v>EPC ZŠ J. Palacha</v>
          </cell>
        </row>
        <row r="283">
          <cell r="A283">
            <v>18514</v>
          </cell>
          <cell r="B283" t="str">
            <v>Tylovo divadlo</v>
          </cell>
        </row>
        <row r="284">
          <cell r="A284">
            <v>18584</v>
          </cell>
          <cell r="B284" t="str">
            <v>Městská knihovna</v>
          </cell>
        </row>
        <row r="285">
          <cell r="A285">
            <v>18629</v>
          </cell>
          <cell r="B285" t="str">
            <v>Letní scéna-Vlašský dvůr</v>
          </cell>
        </row>
        <row r="286">
          <cell r="A286">
            <v>19556</v>
          </cell>
          <cell r="B286" t="str">
            <v>Dům s peč. službou výstavba</v>
          </cell>
        </row>
        <row r="287">
          <cell r="A287">
            <v>19735</v>
          </cell>
          <cell r="B287" t="str">
            <v>Nemocnice prádelna</v>
          </cell>
        </row>
        <row r="288">
          <cell r="A288">
            <v>19900</v>
          </cell>
          <cell r="B288" t="str">
            <v>Přípojky 12+6 b.j.</v>
          </cell>
        </row>
        <row r="289">
          <cell r="A289">
            <v>19901</v>
          </cell>
          <cell r="B289" t="str">
            <v>Autorský dozor 12 b.j.</v>
          </cell>
        </row>
        <row r="290">
          <cell r="A290">
            <v>19902</v>
          </cell>
          <cell r="B290" t="str">
            <v>Autorský dozor 6 b.j.</v>
          </cell>
        </row>
        <row r="291">
          <cell r="A291">
            <v>19924</v>
          </cell>
          <cell r="B291" t="str">
            <v>Lůžkové. odd. II.etapa. nemocnice rek</v>
          </cell>
        </row>
        <row r="292">
          <cell r="A292">
            <v>19930</v>
          </cell>
          <cell r="B292" t="str">
            <v>12.b.j. hrazeno z půjčky ?</v>
          </cell>
        </row>
        <row r="293">
          <cell r="A293">
            <v>19932</v>
          </cell>
          <cell r="B293" t="str">
            <v>12b.j. byt.</v>
          </cell>
        </row>
        <row r="294">
          <cell r="A294">
            <v>19936</v>
          </cell>
          <cell r="B294" t="str">
            <v>6b.j. byt. dům pro lékaře</v>
          </cell>
        </row>
        <row r="295">
          <cell r="A295">
            <v>20000</v>
          </cell>
          <cell r="B295" t="str">
            <v>Komunikace</v>
          </cell>
        </row>
        <row r="296">
          <cell r="A296">
            <v>20001</v>
          </cell>
          <cell r="B296" t="str">
            <v>Čs. Letců</v>
          </cell>
        </row>
        <row r="297">
          <cell r="A297">
            <v>20002</v>
          </cell>
          <cell r="B297" t="str">
            <v>Na Provaznici</v>
          </cell>
        </row>
        <row r="298">
          <cell r="A298">
            <v>20003</v>
          </cell>
          <cell r="B298" t="str">
            <v>Parkoviště J.Zajíce</v>
          </cell>
        </row>
        <row r="299">
          <cell r="A299">
            <v>20004</v>
          </cell>
          <cell r="B299" t="str">
            <v>KH-Kaňk komunikace</v>
          </cell>
        </row>
        <row r="300">
          <cell r="A300">
            <v>20005</v>
          </cell>
          <cell r="B300" t="str">
            <v>Dukelská</v>
          </cell>
        </row>
        <row r="301">
          <cell r="A301">
            <v>20006</v>
          </cell>
          <cell r="B301" t="str">
            <v>Kudrnova-Fučíkova křižovatka</v>
          </cell>
        </row>
        <row r="302">
          <cell r="A302">
            <v>20007</v>
          </cell>
          <cell r="B302" t="str">
            <v>U Podlipných signalizace</v>
          </cell>
        </row>
        <row r="303">
          <cell r="A303">
            <v>20008</v>
          </cell>
          <cell r="B303" t="str">
            <v>Parkoviště u nemocnice</v>
          </cell>
        </row>
        <row r="304">
          <cell r="A304">
            <v>20009</v>
          </cell>
          <cell r="B304" t="str">
            <v>Křižovatka Vítězná-Zámecká</v>
          </cell>
        </row>
        <row r="305">
          <cell r="A305">
            <v>20010</v>
          </cell>
          <cell r="B305" t="str">
            <v>Sedlec chodník u hřbitova</v>
          </cell>
        </row>
        <row r="306">
          <cell r="A306">
            <v>20011</v>
          </cell>
          <cell r="B306" t="str">
            <v>Autobusové nádraží budova</v>
          </cell>
        </row>
        <row r="307">
          <cell r="A307">
            <v>20012</v>
          </cell>
          <cell r="B307" t="str">
            <v>Česká ulice chodník</v>
          </cell>
        </row>
        <row r="308">
          <cell r="A308">
            <v>20013</v>
          </cell>
          <cell r="B308" t="str">
            <v>Chodník OD Kaufland</v>
          </cell>
        </row>
        <row r="309">
          <cell r="A309">
            <v>20014</v>
          </cell>
          <cell r="B309" t="str">
            <v>Ulice Přibyslavská</v>
          </cell>
        </row>
        <row r="310">
          <cell r="A310">
            <v>20015</v>
          </cell>
          <cell r="B310" t="str">
            <v>Ulice K Nádraží</v>
          </cell>
        </row>
        <row r="311">
          <cell r="A311">
            <v>20016</v>
          </cell>
          <cell r="B311" t="str">
            <v>Lorecká ulice</v>
          </cell>
        </row>
        <row r="312">
          <cell r="A312">
            <v>20017</v>
          </cell>
          <cell r="B312" t="str">
            <v>Kaňk chodníky a opěrné zdi</v>
          </cell>
        </row>
        <row r="313">
          <cell r="A313">
            <v>20018</v>
          </cell>
          <cell r="B313" t="str">
            <v>Kaňk komunikace</v>
          </cell>
        </row>
        <row r="314">
          <cell r="A314">
            <v>20019</v>
          </cell>
          <cell r="B314" t="str">
            <v>Chodník sv. Voršilky</v>
          </cell>
        </row>
        <row r="315">
          <cell r="A315">
            <v>20020</v>
          </cell>
          <cell r="B315" t="str">
            <v>Cyklotrasy-spolupráce</v>
          </cell>
        </row>
        <row r="316">
          <cell r="A316">
            <v>20021</v>
          </cell>
          <cell r="B316" t="str">
            <v>Ulice U Prachárny</v>
          </cell>
        </row>
        <row r="317">
          <cell r="A317">
            <v>20022</v>
          </cell>
          <cell r="B317" t="str">
            <v>Chodník Tylovo divadlo</v>
          </cell>
        </row>
        <row r="318">
          <cell r="A318">
            <v>20023</v>
          </cell>
          <cell r="B318" t="str">
            <v>Ulice Nerudova</v>
          </cell>
        </row>
        <row r="319">
          <cell r="A319">
            <v>20024</v>
          </cell>
          <cell r="B319" t="str">
            <v>Pod sv. Barborou</v>
          </cell>
        </row>
        <row r="320">
          <cell r="A320">
            <v>20025</v>
          </cell>
          <cell r="B320" t="str">
            <v>Ulice Vajdova</v>
          </cell>
        </row>
        <row r="321">
          <cell r="A321">
            <v>20026</v>
          </cell>
          <cell r="B321" t="str">
            <v>Komunikace V Zátiší</v>
          </cell>
        </row>
        <row r="322">
          <cell r="A322">
            <v>20027</v>
          </cell>
          <cell r="B322" t="str">
            <v>Chodník Kouřimská</v>
          </cell>
        </row>
        <row r="323">
          <cell r="A323">
            <v>20028</v>
          </cell>
          <cell r="B323" t="str">
            <v>Komunikace FOXCONN</v>
          </cell>
        </row>
        <row r="324">
          <cell r="A324">
            <v>20029</v>
          </cell>
          <cell r="B324" t="str">
            <v>Veřejné osvětlení U Kola</v>
          </cell>
        </row>
        <row r="325">
          <cell r="A325">
            <v>20030</v>
          </cell>
          <cell r="B325" t="str">
            <v>Chodník Průmyslová škola</v>
          </cell>
        </row>
        <row r="326">
          <cell r="A326">
            <v>20031</v>
          </cell>
          <cell r="B326" t="str">
            <v>Výjezd Kaufland</v>
          </cell>
        </row>
        <row r="327">
          <cell r="A327">
            <v>20032</v>
          </cell>
          <cell r="B327" t="str">
            <v>Komunikace městské sady DPS</v>
          </cell>
        </row>
        <row r="328">
          <cell r="A328">
            <v>20051</v>
          </cell>
          <cell r="B328" t="str">
            <v>Bytová zóna Třešňovka</v>
          </cell>
        </row>
        <row r="329">
          <cell r="A329">
            <v>20052</v>
          </cell>
          <cell r="B329" t="str">
            <v>Bytová zóna U hřbitova</v>
          </cell>
        </row>
        <row r="330">
          <cell r="A330">
            <v>20053</v>
          </cell>
          <cell r="B330" t="str">
            <v>Pozemky Lidka CTP Projekt</v>
          </cell>
        </row>
        <row r="331">
          <cell r="A331">
            <v>20054</v>
          </cell>
          <cell r="B331" t="str">
            <v>Chodník ul. Potoční</v>
          </cell>
        </row>
        <row r="332">
          <cell r="A332">
            <v>20055</v>
          </cell>
          <cell r="B332" t="str">
            <v>Záchytná parkoviště</v>
          </cell>
        </row>
        <row r="333">
          <cell r="A333">
            <v>20100</v>
          </cell>
          <cell r="B333" t="str">
            <v>Info tabule</v>
          </cell>
        </row>
        <row r="334">
          <cell r="A334">
            <v>20407</v>
          </cell>
          <cell r="B334" t="str">
            <v>U tří pávů - park</v>
          </cell>
        </row>
        <row r="335">
          <cell r="A335">
            <v>20410</v>
          </cell>
          <cell r="B335" t="str">
            <v>Karlov průmyslová zóna</v>
          </cell>
        </row>
        <row r="336">
          <cell r="A336">
            <v>20411</v>
          </cell>
          <cell r="B336" t="str">
            <v>Rovina průmyslová zóna</v>
          </cell>
        </row>
        <row r="337">
          <cell r="A337">
            <v>20412</v>
          </cell>
          <cell r="B337" t="str">
            <v>Průmyslová zóna u ČOV</v>
          </cell>
        </row>
        <row r="338">
          <cell r="A338">
            <v>20413</v>
          </cell>
          <cell r="B338" t="str">
            <v>Czech Invest</v>
          </cell>
        </row>
        <row r="339">
          <cell r="A339">
            <v>20628</v>
          </cell>
          <cell r="B339" t="str">
            <v>Park Vlašský dvůr</v>
          </cell>
        </row>
        <row r="340">
          <cell r="A340">
            <v>20629</v>
          </cell>
          <cell r="B340" t="str">
            <v>Zelené město Philip Morris</v>
          </cell>
        </row>
        <row r="341">
          <cell r="A341">
            <v>20630</v>
          </cell>
          <cell r="B341" t="str">
            <v>Park Vlašský dvůr Žižkova brán</v>
          </cell>
        </row>
        <row r="342">
          <cell r="A342">
            <v>25401</v>
          </cell>
          <cell r="B342" t="str">
            <v>Zahradní ulice kanalizace</v>
          </cell>
        </row>
        <row r="343">
          <cell r="A343">
            <v>25402</v>
          </cell>
          <cell r="B343" t="str">
            <v>Žižkov kanalizace</v>
          </cell>
        </row>
        <row r="344">
          <cell r="A344">
            <v>25403</v>
          </cell>
          <cell r="B344" t="str">
            <v>Žižkov kabelové.vedení veřejného.osvětlení.</v>
          </cell>
        </row>
        <row r="345">
          <cell r="A345">
            <v>25405</v>
          </cell>
          <cell r="B345" t="str">
            <v>Benešova výměníková stanice</v>
          </cell>
        </row>
        <row r="346">
          <cell r="A346">
            <v>25406</v>
          </cell>
          <cell r="B346" t="str">
            <v>Lorecký rybník přípojky</v>
          </cell>
        </row>
        <row r="347">
          <cell r="A347">
            <v>25407</v>
          </cell>
          <cell r="B347" t="str">
            <v>VO pivovar-Kaňk</v>
          </cell>
        </row>
        <row r="348">
          <cell r="A348">
            <v>25408</v>
          </cell>
          <cell r="B348" t="str">
            <v>Malín zatrubnění strouhy</v>
          </cell>
        </row>
        <row r="349">
          <cell r="A349">
            <v>25409</v>
          </cell>
          <cell r="B349" t="str">
            <v>Kanalizace Malín Kaňk</v>
          </cell>
        </row>
        <row r="350">
          <cell r="A350">
            <v>25410</v>
          </cell>
          <cell r="B350" t="str">
            <v>Kanalizace Malín Kaňk s VHS</v>
          </cell>
        </row>
        <row r="351">
          <cell r="A351">
            <v>25411</v>
          </cell>
          <cell r="B351" t="str">
            <v>Energetický audit</v>
          </cell>
        </row>
        <row r="352">
          <cell r="A352">
            <v>25412</v>
          </cell>
          <cell r="B352" t="str">
            <v>Kanalizace s VHS kohezní fond</v>
          </cell>
        </row>
        <row r="353">
          <cell r="A353">
            <v>25413</v>
          </cell>
          <cell r="B353" t="str">
            <v>Sídliště Šipší</v>
          </cell>
        </row>
        <row r="354">
          <cell r="A354">
            <v>25414</v>
          </cell>
          <cell r="B354" t="str">
            <v>Pernštejnec kanalizace</v>
          </cell>
        </row>
        <row r="355">
          <cell r="A355">
            <v>25415</v>
          </cell>
          <cell r="B355" t="str">
            <v>Osvětlení přechod Karlov</v>
          </cell>
        </row>
        <row r="356">
          <cell r="A356">
            <v>25450</v>
          </cell>
          <cell r="B356" t="str">
            <v>Kaňk osvětlení</v>
          </cell>
        </row>
        <row r="357">
          <cell r="A357">
            <v>25451</v>
          </cell>
          <cell r="B357" t="str">
            <v>Dešťová kanalizace Kaňk</v>
          </cell>
        </row>
        <row r="358">
          <cell r="A358">
            <v>25452</v>
          </cell>
          <cell r="B358" t="str">
            <v>V.osv. Jakubská ul.</v>
          </cell>
        </row>
        <row r="359">
          <cell r="A359">
            <v>25453</v>
          </cell>
          <cell r="B359" t="str">
            <v>Dar ČP - Skokan roku - bezpečnost provozu</v>
          </cell>
        </row>
        <row r="360">
          <cell r="A360">
            <v>25454</v>
          </cell>
          <cell r="B360" t="str">
            <v>VO Malín - Starokolínkso a Soběslavsko</v>
          </cell>
        </row>
        <row r="361">
          <cell r="A361">
            <v>25455</v>
          </cell>
          <cell r="B361" t="str">
            <v>Centrální propojení kotelen</v>
          </cell>
        </row>
        <row r="362">
          <cell r="A362">
            <v>25456</v>
          </cell>
          <cell r="B362" t="str">
            <v>Osvětlení přechodu Kamenná Stezka</v>
          </cell>
        </row>
        <row r="363">
          <cell r="A363">
            <v>30001</v>
          </cell>
          <cell r="B363" t="str">
            <v>Veřejné prostranství místní</v>
          </cell>
        </row>
        <row r="364">
          <cell r="A364">
            <v>30002</v>
          </cell>
          <cell r="B364" t="str">
            <v>Poplatek z alkoholu</v>
          </cell>
        </row>
        <row r="365">
          <cell r="A365">
            <v>30003</v>
          </cell>
          <cell r="B365" t="str">
            <v>Veřejné prostranství správní Ne</v>
          </cell>
        </row>
        <row r="366">
          <cell r="A366">
            <v>30004</v>
          </cell>
          <cell r="B366" t="str">
            <v>Poplatek ze psů</v>
          </cell>
        </row>
        <row r="367">
          <cell r="A367">
            <v>30005</v>
          </cell>
          <cell r="B367" t="str">
            <v>Poplatek za umístění VHP</v>
          </cell>
        </row>
        <row r="368">
          <cell r="A368">
            <v>30006</v>
          </cell>
          <cell r="B368" t="str">
            <v>Registr silnič.vozidel-předpis</v>
          </cell>
        </row>
        <row r="369">
          <cell r="A369">
            <v>30007</v>
          </cell>
          <cell r="B369" t="str">
            <v>Pokuty - odbor obrany</v>
          </cell>
        </row>
        <row r="370">
          <cell r="A370">
            <v>30008</v>
          </cell>
          <cell r="B370" t="str">
            <v>Poplatek za ubytov. kapacity</v>
          </cell>
        </row>
        <row r="371">
          <cell r="A371">
            <v>30009</v>
          </cell>
          <cell r="B371" t="str">
            <v>Náhr.nákladů na léčení zvířete</v>
          </cell>
        </row>
        <row r="372">
          <cell r="A372">
            <v>30011</v>
          </cell>
          <cell r="B372" t="str">
            <v>ŽP pokuty blokové</v>
          </cell>
        </row>
        <row r="373">
          <cell r="A373">
            <v>30013</v>
          </cell>
          <cell r="B373" t="str">
            <v>Pokuty z VHP</v>
          </cell>
        </row>
        <row r="374">
          <cell r="A374">
            <v>30015</v>
          </cell>
          <cell r="B374" t="str">
            <v>Výtěžek z VHP</v>
          </cell>
        </row>
        <row r="375">
          <cell r="A375">
            <v>30016</v>
          </cell>
          <cell r="B375" t="str">
            <v>Výtěžek ze vstupného</v>
          </cell>
        </row>
        <row r="376">
          <cell r="A376">
            <v>30017</v>
          </cell>
          <cell r="B376" t="str">
            <v>ŽP náklady správního řízení</v>
          </cell>
        </row>
        <row r="377">
          <cell r="A377">
            <v>30018</v>
          </cell>
          <cell r="B377" t="str">
            <v>Státní fond ŽP pokuty</v>
          </cell>
        </row>
        <row r="378">
          <cell r="A378">
            <v>30019</v>
          </cell>
          <cell r="B378" t="str">
            <v>ŽP pokuty v správním řízení Ne</v>
          </cell>
        </row>
        <row r="379">
          <cell r="A379">
            <v>30020</v>
          </cell>
          <cell r="B379" t="str">
            <v>TDO z minulých let</v>
          </cell>
        </row>
        <row r="380">
          <cell r="A380">
            <v>30021</v>
          </cell>
          <cell r="B380" t="str">
            <v>Služby nebytové prostory</v>
          </cell>
        </row>
        <row r="381">
          <cell r="A381">
            <v>30022</v>
          </cell>
          <cell r="B381" t="str">
            <v>Komunální odpad</v>
          </cell>
        </row>
        <row r="382">
          <cell r="A382">
            <v>30023</v>
          </cell>
          <cell r="B382" t="str">
            <v>Odpady - podnikatelé</v>
          </cell>
        </row>
        <row r="383">
          <cell r="A383">
            <v>30025</v>
          </cell>
          <cell r="B383" t="str">
            <v>Dopr.-pokuty SŘ DI - asistence</v>
          </cell>
        </row>
        <row r="384">
          <cell r="A384">
            <v>30026</v>
          </cell>
          <cell r="B384" t="str">
            <v>Doprava pokuty v správ. řízení</v>
          </cell>
        </row>
        <row r="385">
          <cell r="A385">
            <v>30027</v>
          </cell>
          <cell r="B385" t="str">
            <v>Doprava náklady v správ.řízení</v>
          </cell>
        </row>
        <row r="386">
          <cell r="A386">
            <v>30028</v>
          </cell>
          <cell r="B386" t="str">
            <v>Doprava náklady SŘ-DI</v>
          </cell>
        </row>
        <row r="387">
          <cell r="A387">
            <v>30029</v>
          </cell>
          <cell r="B387" t="str">
            <v>Doprava pokuty v SŘ-DI</v>
          </cell>
        </row>
        <row r="388">
          <cell r="A388">
            <v>30030</v>
          </cell>
          <cell r="B388" t="str">
            <v>Byty-nájem</v>
          </cell>
        </row>
        <row r="389">
          <cell r="A389">
            <v>30031</v>
          </cell>
          <cell r="B389" t="str">
            <v>Byty-služby</v>
          </cell>
        </row>
        <row r="390">
          <cell r="A390">
            <v>30032</v>
          </cell>
          <cell r="B390" t="str">
            <v>Pron.nebyty v privat.domech</v>
          </cell>
        </row>
        <row r="391">
          <cell r="A391">
            <v>30033</v>
          </cell>
          <cell r="B391" t="str">
            <v>Úrok z prodlení-pozemky</v>
          </cell>
        </row>
        <row r="392">
          <cell r="A392">
            <v>30034</v>
          </cell>
          <cell r="B392" t="str">
            <v>Smluvní pokuty - nebyty</v>
          </cell>
        </row>
        <row r="393">
          <cell r="A393">
            <v>30035</v>
          </cell>
          <cell r="B393" t="str">
            <v>Pronájem pozemků</v>
          </cell>
        </row>
        <row r="394">
          <cell r="A394">
            <v>30036</v>
          </cell>
          <cell r="B394" t="str">
            <v>Pronáj.nebyt. prostor</v>
          </cell>
        </row>
        <row r="395">
          <cell r="A395">
            <v>30037</v>
          </cell>
          <cell r="B395" t="str">
            <v>Služby nebyty v privat.domech</v>
          </cell>
        </row>
        <row r="396">
          <cell r="A396">
            <v>30038</v>
          </cell>
          <cell r="B396" t="str">
            <v>Prodej pozemků</v>
          </cell>
        </row>
        <row r="397">
          <cell r="A397">
            <v>30039</v>
          </cell>
          <cell r="B397" t="str">
            <v>Pronájem movit.Věcí</v>
          </cell>
        </row>
        <row r="398">
          <cell r="A398">
            <v>30041</v>
          </cell>
          <cell r="B398" t="str">
            <v>Sociální pokuty v SŘ</v>
          </cell>
        </row>
        <row r="399">
          <cell r="A399">
            <v>30042</v>
          </cell>
          <cell r="B399" t="str">
            <v>Sociální pěstounská péče</v>
          </cell>
        </row>
        <row r="400">
          <cell r="A400">
            <v>30043</v>
          </cell>
          <cell r="B400" t="str">
            <v>Sociální příspěvek na výž.dětí</v>
          </cell>
        </row>
        <row r="401">
          <cell r="A401">
            <v>30047</v>
          </cell>
          <cell r="B401" t="str">
            <v>Obytné buňky Neškaredice</v>
          </cell>
        </row>
        <row r="402">
          <cell r="A402">
            <v>30048</v>
          </cell>
          <cell r="B402" t="str">
            <v>Sociální vratky přísp.postižen</v>
          </cell>
        </row>
        <row r="403">
          <cell r="A403">
            <v>30049</v>
          </cell>
          <cell r="B403" t="str">
            <v>Stát.soc.P pokuty v SŘ</v>
          </cell>
        </row>
        <row r="404">
          <cell r="A404">
            <v>30050</v>
          </cell>
          <cell r="B404" t="str">
            <v>Náklady řízení KPP</v>
          </cell>
        </row>
        <row r="405">
          <cell r="A405">
            <v>30051</v>
          </cell>
          <cell r="B405" t="str">
            <v>Pokuty - přestupková komise</v>
          </cell>
        </row>
        <row r="406">
          <cell r="A406">
            <v>30052</v>
          </cell>
          <cell r="B406" t="str">
            <v>Pokuty - stavební úřad</v>
          </cell>
        </row>
        <row r="407">
          <cell r="A407">
            <v>30053</v>
          </cell>
          <cell r="B407" t="str">
            <v>Pokuty - Živnostenský úřad</v>
          </cell>
        </row>
        <row r="408">
          <cell r="A408">
            <v>30054</v>
          </cell>
          <cell r="B408" t="str">
            <v>Pokuty - životní prostředí</v>
          </cell>
        </row>
        <row r="409">
          <cell r="A409">
            <v>30055</v>
          </cell>
          <cell r="B409" t="str">
            <v>Pokuty - MP</v>
          </cell>
        </row>
        <row r="410">
          <cell r="A410">
            <v>30056</v>
          </cell>
          <cell r="B410" t="str">
            <v>Náklady správního řízení ŽÚ</v>
          </cell>
        </row>
        <row r="411">
          <cell r="A411">
            <v>30057</v>
          </cell>
          <cell r="B411" t="str">
            <v>Pokuty MP - asistence firmy</v>
          </cell>
        </row>
        <row r="412">
          <cell r="A412">
            <v>30058</v>
          </cell>
          <cell r="B412" t="str">
            <v>Pokuty ze vstupného</v>
          </cell>
        </row>
        <row r="413">
          <cell r="A413">
            <v>30059</v>
          </cell>
          <cell r="B413" t="str">
            <v>Náklady řízení  - Stavební úřad</v>
          </cell>
        </row>
        <row r="414">
          <cell r="A414">
            <v>30060</v>
          </cell>
          <cell r="B414" t="str">
            <v>Sankční poplatky za znečišťování ovzduší</v>
          </cell>
        </row>
        <row r="415">
          <cell r="A415">
            <v>30061</v>
          </cell>
          <cell r="B415" t="str">
            <v>Živnostenský úřad - pokuty blokové</v>
          </cell>
        </row>
        <row r="416">
          <cell r="A416">
            <v>30062</v>
          </cell>
          <cell r="B416" t="str">
            <v>Správní pokuty v správním řízení</v>
          </cell>
        </row>
        <row r="417">
          <cell r="A417">
            <v>30063</v>
          </cell>
          <cell r="B417" t="str">
            <v>Správní pokuty ve správním řízení - OP+CD</v>
          </cell>
        </row>
        <row r="418">
          <cell r="A418">
            <v>30064</v>
          </cell>
          <cell r="B418" t="str">
            <v>Náklady správní řízení</v>
          </cell>
        </row>
        <row r="419">
          <cell r="A419">
            <v>30069</v>
          </cell>
          <cell r="B419" t="str">
            <v>Živnostenský úřad - pokuty v správním řízení</v>
          </cell>
        </row>
        <row r="420">
          <cell r="A420">
            <v>30071</v>
          </cell>
          <cell r="B420" t="str">
            <v>Splátka bytů Benešova I.</v>
          </cell>
        </row>
        <row r="421">
          <cell r="A421">
            <v>30072</v>
          </cell>
          <cell r="B421" t="str">
            <v>Splátka bytů Puškinská I.</v>
          </cell>
        </row>
        <row r="422">
          <cell r="A422">
            <v>30073</v>
          </cell>
          <cell r="B422" t="str">
            <v>Splátka bytů Puškinská II.</v>
          </cell>
        </row>
        <row r="423">
          <cell r="A423">
            <v>30074</v>
          </cell>
          <cell r="B423" t="str">
            <v>Benešova I. nadstandart</v>
          </cell>
        </row>
        <row r="424">
          <cell r="A424">
            <v>30075</v>
          </cell>
          <cell r="B424" t="str">
            <v>Puškinská II. nadstandart</v>
          </cell>
        </row>
        <row r="425">
          <cell r="A425">
            <v>30076</v>
          </cell>
          <cell r="B425" t="str">
            <v>pí Hradilová-úhr.dluhu stav.spo</v>
          </cell>
        </row>
        <row r="426">
          <cell r="A426">
            <v>30077</v>
          </cell>
          <cell r="B426" t="str">
            <v>Prodej - domy</v>
          </cell>
        </row>
        <row r="427">
          <cell r="A427">
            <v>30079</v>
          </cell>
          <cell r="B427" t="str">
            <v>Sml.o sdružení-Mareček</v>
          </cell>
        </row>
        <row r="428">
          <cell r="A428">
            <v>30081</v>
          </cell>
          <cell r="B428" t="str">
            <v>Vymožené výživné-OU</v>
          </cell>
        </row>
        <row r="429">
          <cell r="A429">
            <v>30083</v>
          </cell>
          <cell r="B429" t="str">
            <v>Pohledávky SM s.r.o. - nájem byty</v>
          </cell>
        </row>
        <row r="430">
          <cell r="A430">
            <v>30084</v>
          </cell>
          <cell r="B430" t="str">
            <v>Pohledávky ostatní</v>
          </cell>
        </row>
        <row r="431">
          <cell r="A431">
            <v>30085</v>
          </cell>
          <cell r="B431" t="str">
            <v>Památková péče - pokuty</v>
          </cell>
        </row>
        <row r="432">
          <cell r="A432">
            <v>30086</v>
          </cell>
          <cell r="B432" t="str">
            <v>Památková péče - náklady řízení</v>
          </cell>
        </row>
        <row r="433">
          <cell r="A433">
            <v>30089</v>
          </cell>
          <cell r="B433" t="str">
            <v>Regionální rozvoj - pokuty v správním řízení</v>
          </cell>
        </row>
        <row r="434">
          <cell r="A434">
            <v>30090</v>
          </cell>
          <cell r="B434" t="str">
            <v>Reg. rozvoj náklady SŘ</v>
          </cell>
        </row>
        <row r="435">
          <cell r="A435">
            <v>30091</v>
          </cell>
          <cell r="B435" t="str">
            <v>KPP - blokové pokuty</v>
          </cell>
        </row>
        <row r="436">
          <cell r="A436">
            <v>30094</v>
          </cell>
          <cell r="B436" t="str">
            <v>Sml.pokuta Inv.inž.a.s.</v>
          </cell>
        </row>
        <row r="437">
          <cell r="A437">
            <v>30098</v>
          </cell>
          <cell r="B437" t="str">
            <v>Pohledávka NsAČ-plat</v>
          </cell>
        </row>
        <row r="438">
          <cell r="A438">
            <v>31006</v>
          </cell>
          <cell r="B438" t="str">
            <v>Svatba</v>
          </cell>
        </row>
        <row r="439">
          <cell r="A439">
            <v>31007</v>
          </cell>
          <cell r="B439" t="str">
            <v>Stavební povolení</v>
          </cell>
        </row>
        <row r="440">
          <cell r="A440">
            <v>31008</v>
          </cell>
          <cell r="B440" t="str">
            <v>Reklama SÚ</v>
          </cell>
        </row>
        <row r="441">
          <cell r="A441">
            <v>31010</v>
          </cell>
          <cell r="B441" t="str">
            <v>Potvrzení, změna přijmení, SHR</v>
          </cell>
        </row>
        <row r="442">
          <cell r="A442">
            <v>31011</v>
          </cell>
          <cell r="B442" t="str">
            <v>Poplatek za stavebbní povolení</v>
          </cell>
        </row>
        <row r="443">
          <cell r="A443">
            <v>31012</v>
          </cell>
          <cell r="B443" t="str">
            <v>Prodloužení splatnosti u VHP</v>
          </cell>
        </row>
        <row r="444">
          <cell r="A444">
            <v>31013</v>
          </cell>
          <cell r="B444" t="str">
            <v>Správní poplatek za výměnu známky VHP</v>
          </cell>
        </row>
        <row r="445">
          <cell r="A445">
            <v>31014</v>
          </cell>
          <cell r="B445" t="str">
            <v>Správní poplatek z VHP</v>
          </cell>
        </row>
        <row r="446">
          <cell r="A446">
            <v>31015</v>
          </cell>
          <cell r="B446" t="str">
            <v>Správní poplatek - potvrzení o bezdlužnosti</v>
          </cell>
        </row>
        <row r="447">
          <cell r="A447">
            <v>31017</v>
          </cell>
          <cell r="B447" t="str">
            <v>Tombola</v>
          </cell>
        </row>
        <row r="448">
          <cell r="A448">
            <v>31018</v>
          </cell>
          <cell r="B448" t="str">
            <v>VHP + přemístění</v>
          </cell>
        </row>
        <row r="449">
          <cell r="A449">
            <v>31019</v>
          </cell>
          <cell r="B449" t="str">
            <v>Kolaudace</v>
          </cell>
        </row>
        <row r="450">
          <cell r="A450">
            <v>31021</v>
          </cell>
          <cell r="B450" t="str">
            <v>Doprava - pokuty blokové</v>
          </cell>
        </row>
        <row r="451">
          <cell r="A451">
            <v>31023</v>
          </cell>
          <cell r="B451" t="str">
            <v>Rybářské lístky</v>
          </cell>
        </row>
        <row r="452">
          <cell r="A452">
            <v>31024</v>
          </cell>
          <cell r="B452" t="str">
            <v>Ověření podpisu</v>
          </cell>
        </row>
        <row r="453">
          <cell r="A453">
            <v>31025</v>
          </cell>
          <cell r="B453" t="str">
            <v>Opisy a ověření tiskopisů</v>
          </cell>
        </row>
        <row r="454">
          <cell r="A454">
            <v>31026</v>
          </cell>
          <cell r="B454" t="str">
            <v>Vystavení RL, OL, ÚL</v>
          </cell>
        </row>
        <row r="455">
          <cell r="A455">
            <v>31027</v>
          </cell>
          <cell r="B455" t="str">
            <v>Potvrzení o pobytu</v>
          </cell>
        </row>
        <row r="456">
          <cell r="A456">
            <v>31028</v>
          </cell>
          <cell r="B456" t="str">
            <v>Změna užívání</v>
          </cell>
        </row>
        <row r="457">
          <cell r="A457">
            <v>31029</v>
          </cell>
          <cell r="B457" t="str">
            <v>Demolice</v>
          </cell>
        </row>
        <row r="458">
          <cell r="A458">
            <v>31030</v>
          </cell>
          <cell r="B458" t="str">
            <v>Územní rozhodnutí</v>
          </cell>
        </row>
        <row r="459">
          <cell r="A459">
            <v>31031</v>
          </cell>
          <cell r="B459" t="str">
            <v>Kopírování</v>
          </cell>
        </row>
        <row r="460">
          <cell r="A460">
            <v>31032</v>
          </cell>
          <cell r="B460" t="str">
            <v>Pronájem varhan - svatby</v>
          </cell>
        </row>
        <row r="461">
          <cell r="A461">
            <v>31033</v>
          </cell>
          <cell r="B461" t="str">
            <v>Potvrzení geometrického plánu</v>
          </cell>
        </row>
        <row r="462">
          <cell r="A462">
            <v>31034</v>
          </cell>
          <cell r="B462" t="str">
            <v>Místní šetření</v>
          </cell>
        </row>
        <row r="463">
          <cell r="A463">
            <v>31035</v>
          </cell>
          <cell r="B463" t="str">
            <v>Pronájem prostor Vl.dvora</v>
          </cell>
        </row>
        <row r="464">
          <cell r="A464">
            <v>31036</v>
          </cell>
          <cell r="B464" t="str">
            <v>Výpis z katastru nemovitostí</v>
          </cell>
        </row>
        <row r="465">
          <cell r="A465">
            <v>31037</v>
          </cell>
          <cell r="B465" t="str">
            <v>Prodej domů</v>
          </cell>
        </row>
        <row r="466">
          <cell r="A466">
            <v>31038</v>
          </cell>
          <cell r="B466" t="str">
            <v>Nahlížení do matrik</v>
          </cell>
        </row>
        <row r="467">
          <cell r="A467">
            <v>31039</v>
          </cell>
          <cell r="B467" t="str">
            <v>Posečkání platby</v>
          </cell>
        </row>
        <row r="468">
          <cell r="A468">
            <v>31040</v>
          </cell>
          <cell r="B468" t="str">
            <v>Provedení identifikace osob</v>
          </cell>
        </row>
        <row r="469">
          <cell r="A469">
            <v>31041</v>
          </cell>
          <cell r="B469" t="str">
            <v>Náhr.za pozemky Nové Dvory</v>
          </cell>
        </row>
        <row r="470">
          <cell r="A470">
            <v>31042</v>
          </cell>
          <cell r="B470" t="str">
            <v>Věcné břemeno na vl.pozemku</v>
          </cell>
        </row>
        <row r="471">
          <cell r="A471">
            <v>31043</v>
          </cell>
          <cell r="B471" t="str">
            <v>Správní poplatek - výpis Seznam dodavatelů</v>
          </cell>
        </row>
        <row r="472">
          <cell r="A472">
            <v>31044</v>
          </cell>
          <cell r="B472" t="str">
            <v>Správní poplatek -  výpis z Registru autovraků</v>
          </cell>
        </row>
        <row r="473">
          <cell r="A473">
            <v>31045</v>
          </cell>
          <cell r="B473" t="str">
            <v>Správní poplatek -  výpis bodů řidičů</v>
          </cell>
        </row>
        <row r="474">
          <cell r="A474">
            <v>31046</v>
          </cell>
          <cell r="B474" t="str">
            <v>Přihlášení k trvalému pobytu</v>
          </cell>
        </row>
        <row r="475">
          <cell r="A475">
            <v>31047</v>
          </cell>
          <cell r="B475" t="str">
            <v>Správní poplatek - výpis u Obch.rejstříku</v>
          </cell>
        </row>
        <row r="476">
          <cell r="A476">
            <v>31048</v>
          </cell>
          <cell r="B476" t="str">
            <v>Správní poplatek - výpis z Rejstříku trest</v>
          </cell>
        </row>
        <row r="477">
          <cell r="A477">
            <v>31049</v>
          </cell>
          <cell r="B477" t="str">
            <v>Správní poplatek - výpis z Živnostenksého rejstříku</v>
          </cell>
        </row>
        <row r="478">
          <cell r="A478">
            <v>31050</v>
          </cell>
          <cell r="B478" t="str">
            <v>DS - nové příspupové údaje - jde o příjem MVČR</v>
          </cell>
        </row>
        <row r="479">
          <cell r="A479">
            <v>31051</v>
          </cell>
          <cell r="B479" t="str">
            <v>Správní poplatek - autorizovaná konverze (Czech Point)</v>
          </cell>
        </row>
        <row r="480">
          <cell r="A480">
            <v>31065</v>
          </cell>
          <cell r="B480" t="str">
            <v>Správa pokuty blokové OP</v>
          </cell>
        </row>
        <row r="481">
          <cell r="A481">
            <v>31066</v>
          </cell>
          <cell r="B481" t="str">
            <v>Správa pokuty blokové CD</v>
          </cell>
        </row>
        <row r="482">
          <cell r="A482">
            <v>31101</v>
          </cell>
          <cell r="B482" t="str">
            <v>Lovecké lístky</v>
          </cell>
        </row>
        <row r="483">
          <cell r="A483">
            <v>31102</v>
          </cell>
          <cell r="B483" t="str">
            <v>Licence lesního hospodáře</v>
          </cell>
        </row>
        <row r="484">
          <cell r="A484">
            <v>31103</v>
          </cell>
          <cell r="B484" t="str">
            <v>Životní místní šetření</v>
          </cell>
        </row>
        <row r="485">
          <cell r="A485">
            <v>31104</v>
          </cell>
          <cell r="B485" t="str">
            <v>Životní stavební povolení</v>
          </cell>
        </row>
        <row r="486">
          <cell r="A486">
            <v>31105</v>
          </cell>
          <cell r="B486" t="str">
            <v>Životní vystavení náhr. doklad</v>
          </cell>
        </row>
        <row r="487">
          <cell r="A487">
            <v>31106</v>
          </cell>
          <cell r="B487" t="str">
            <v>Upuštění od třídění odpadů</v>
          </cell>
        </row>
        <row r="488">
          <cell r="A488">
            <v>31122</v>
          </cell>
          <cell r="B488" t="str">
            <v>DP PO obce (vlastní)</v>
          </cell>
        </row>
        <row r="489">
          <cell r="A489">
            <v>31140</v>
          </cell>
          <cell r="B489" t="str">
            <v>Správ.popl. znovuvydání OP</v>
          </cell>
        </row>
        <row r="490">
          <cell r="A490">
            <v>31141</v>
          </cell>
          <cell r="B490" t="str">
            <v>Občanské průkazy</v>
          </cell>
        </row>
        <row r="491">
          <cell r="A491">
            <v>31142</v>
          </cell>
          <cell r="B491" t="str">
            <v>Cestovní doklady</v>
          </cell>
        </row>
        <row r="492">
          <cell r="A492">
            <v>31143</v>
          </cell>
          <cell r="B492" t="str">
            <v>Evidence obyvatelstva</v>
          </cell>
        </row>
        <row r="493">
          <cell r="A493">
            <v>31144</v>
          </cell>
          <cell r="B493" t="str">
            <v>Potvrzení ze sbírky listin-mat</v>
          </cell>
        </row>
        <row r="494">
          <cell r="A494">
            <v>31200</v>
          </cell>
          <cell r="B494" t="str">
            <v>Doprava informace ze spisů</v>
          </cell>
        </row>
        <row r="495">
          <cell r="A495">
            <v>31201</v>
          </cell>
          <cell r="B495" t="str">
            <v>Doprava staveb. povolení</v>
          </cell>
        </row>
        <row r="496">
          <cell r="A496">
            <v>31202</v>
          </cell>
          <cell r="B496" t="str">
            <v>Doprava vydání licence</v>
          </cell>
        </row>
        <row r="497">
          <cell r="A497">
            <v>31203</v>
          </cell>
          <cell r="B497" t="str">
            <v>Doprava zvláštní už. silnic</v>
          </cell>
        </row>
        <row r="498">
          <cell r="A498">
            <v>31204</v>
          </cell>
          <cell r="B498" t="str">
            <v>Doprava - pro cizí potřeby</v>
          </cell>
        </row>
        <row r="499">
          <cell r="A499">
            <v>31205</v>
          </cell>
          <cell r="B499" t="str">
            <v>Doprava osvědčení o způsobilos</v>
          </cell>
        </row>
        <row r="500">
          <cell r="A500">
            <v>31206</v>
          </cell>
          <cell r="B500" t="str">
            <v>Doprava průkaz taxislužby</v>
          </cell>
        </row>
        <row r="501">
          <cell r="A501">
            <v>31207</v>
          </cell>
          <cell r="B501" t="str">
            <v>Doprava připojení poz. komunik</v>
          </cell>
        </row>
        <row r="502">
          <cell r="A502">
            <v>31208</v>
          </cell>
          <cell r="B502" t="str">
            <v>Doprava vydání náhr. ŘP</v>
          </cell>
        </row>
        <row r="503">
          <cell r="A503">
            <v>31209</v>
          </cell>
          <cell r="B503" t="str">
            <v>Doprava vydání ŘP</v>
          </cell>
        </row>
        <row r="504">
          <cell r="A504">
            <v>31210</v>
          </cell>
          <cell r="B504" t="str">
            <v>Doprava registr řidičů</v>
          </cell>
        </row>
        <row r="505">
          <cell r="A505">
            <v>31211</v>
          </cell>
          <cell r="B505" t="str">
            <v>Doprava registr silničních vozidel</v>
          </cell>
        </row>
        <row r="506">
          <cell r="A506">
            <v>31212</v>
          </cell>
          <cell r="B506" t="str">
            <v>Zkouška OZ řízení mot. vozidel</v>
          </cell>
        </row>
        <row r="507">
          <cell r="A507">
            <v>31213</v>
          </cell>
          <cell r="B507" t="str">
            <v>Poplatek za převod vozidel - příjem SFŽP</v>
          </cell>
        </row>
        <row r="508">
          <cell r="A508">
            <v>31391</v>
          </cell>
          <cell r="B508" t="str">
            <v>Recepty a žád.na návyk.látky</v>
          </cell>
        </row>
        <row r="509">
          <cell r="A509">
            <v>31401</v>
          </cell>
          <cell r="B509" t="str">
            <v>Soc. vystavení průkazu ZTP</v>
          </cell>
        </row>
        <row r="510">
          <cell r="A510">
            <v>31431</v>
          </cell>
          <cell r="B510" t="str">
            <v>Zavážení koupaliště</v>
          </cell>
        </row>
        <row r="511">
          <cell r="A511">
            <v>31542</v>
          </cell>
          <cell r="B511" t="str">
            <v>Čáslav-pěst.péče</v>
          </cell>
        </row>
        <row r="512">
          <cell r="A512">
            <v>31591</v>
          </cell>
          <cell r="B512" t="str">
            <v>Správa informace 106/1999</v>
          </cell>
        </row>
        <row r="513">
          <cell r="A513">
            <v>31601</v>
          </cell>
          <cell r="B513" t="str">
            <v>ŽÚ registrace</v>
          </cell>
        </row>
        <row r="514">
          <cell r="A514">
            <v>31628</v>
          </cell>
          <cell r="B514" t="str">
            <v>Převod DP FO 30% (výlučná)</v>
          </cell>
        </row>
        <row r="515">
          <cell r="A515">
            <v>31636</v>
          </cell>
          <cell r="B515" t="str">
            <v>CU-vynětí z lesního fondu</v>
          </cell>
        </row>
        <row r="516">
          <cell r="A516">
            <v>31652</v>
          </cell>
          <cell r="B516" t="str">
            <v>Převod DP FO 20,59% (sdílená)</v>
          </cell>
        </row>
        <row r="517">
          <cell r="A517">
            <v>31660</v>
          </cell>
          <cell r="B517" t="str">
            <v>Převod DP FO zvl.sazba sdílená</v>
          </cell>
        </row>
        <row r="518">
          <cell r="A518">
            <v>31679</v>
          </cell>
          <cell r="B518" t="str">
            <v>Převod DPH</v>
          </cell>
        </row>
        <row r="519">
          <cell r="A519">
            <v>31700</v>
          </cell>
          <cell r="B519" t="str">
            <v>Za služby od obcí CZECH POINT</v>
          </cell>
        </row>
        <row r="520">
          <cell r="A520">
            <v>31701</v>
          </cell>
          <cell r="B520" t="str">
            <v>Správní osvědčení o stát.obč.</v>
          </cell>
        </row>
        <row r="521">
          <cell r="A521">
            <v>31709</v>
          </cell>
          <cell r="B521" t="str">
            <v>Tel. poplatky správa</v>
          </cell>
        </row>
        <row r="522">
          <cell r="A522">
            <v>31710</v>
          </cell>
          <cell r="B522" t="str">
            <v>Telefony MŠ</v>
          </cell>
        </row>
        <row r="523">
          <cell r="A523">
            <v>31720</v>
          </cell>
          <cell r="B523" t="str">
            <v>Telefony ZŠ</v>
          </cell>
        </row>
        <row r="524">
          <cell r="A524">
            <v>31723</v>
          </cell>
          <cell r="B524" t="str">
            <v>Zbytky ŠJ</v>
          </cell>
        </row>
        <row r="525">
          <cell r="A525">
            <v>31724</v>
          </cell>
          <cell r="B525" t="str">
            <v>Telefony ŠJ</v>
          </cell>
        </row>
        <row r="526">
          <cell r="A526">
            <v>31729</v>
          </cell>
          <cell r="B526" t="str">
            <v>Telefony ZvŠ</v>
          </cell>
        </row>
        <row r="527">
          <cell r="A527">
            <v>31751</v>
          </cell>
          <cell r="B527" t="str">
            <v>Telefony ZUŠ</v>
          </cell>
        </row>
        <row r="528">
          <cell r="A528">
            <v>31760</v>
          </cell>
          <cell r="B528" t="str">
            <v>Automaty od TS</v>
          </cell>
        </row>
        <row r="529">
          <cell r="A529">
            <v>31770</v>
          </cell>
          <cell r="B529" t="str">
            <v>Parkovací karty MO,automaty</v>
          </cell>
        </row>
        <row r="530">
          <cell r="A530">
            <v>31790</v>
          </cell>
          <cell r="B530" t="str">
            <v>Prodej nemovitostí</v>
          </cell>
        </row>
        <row r="531">
          <cell r="A531">
            <v>31791</v>
          </cell>
          <cell r="B531" t="str">
            <v>Vyúč.služeb-z min. let</v>
          </cell>
        </row>
        <row r="532">
          <cell r="A532">
            <v>31800</v>
          </cell>
          <cell r="B532" t="str">
            <v>Kompenzace Dům s peč. sl.</v>
          </cell>
        </row>
        <row r="533">
          <cell r="A533">
            <v>31900</v>
          </cell>
          <cell r="B533" t="str">
            <v>Bud.spol.vlast.-příjmy za služ</v>
          </cell>
        </row>
        <row r="534">
          <cell r="A534">
            <v>32041</v>
          </cell>
          <cell r="B534" t="str">
            <v>Prodej byty Benešova</v>
          </cell>
        </row>
        <row r="535">
          <cell r="A535">
            <v>32042</v>
          </cell>
          <cell r="B535" t="str">
            <v>Prodej byty Puškinská I.</v>
          </cell>
        </row>
        <row r="536">
          <cell r="A536">
            <v>32043</v>
          </cell>
          <cell r="B536" t="str">
            <v>Prodej byty Puškinská II.</v>
          </cell>
        </row>
        <row r="537">
          <cell r="A537">
            <v>32612</v>
          </cell>
          <cell r="B537" t="str">
            <v>Převod DP FO záv.č.(sdílená)</v>
          </cell>
        </row>
        <row r="538">
          <cell r="A538">
            <v>32727</v>
          </cell>
          <cell r="B538" t="str">
            <v>Převod DPO do ROB</v>
          </cell>
        </row>
        <row r="539">
          <cell r="A539">
            <v>34634</v>
          </cell>
          <cell r="B539" t="str">
            <v>Přev.DO FO záv.č.1,5%stát.v.</v>
          </cell>
        </row>
        <row r="540">
          <cell r="A540">
            <v>36330</v>
          </cell>
          <cell r="B540" t="str">
            <v>Převod daně z nemovitosti</v>
          </cell>
        </row>
        <row r="541">
          <cell r="A541">
            <v>36410</v>
          </cell>
          <cell r="B541" t="str">
            <v>Převod DP PO bez obce</v>
          </cell>
        </row>
        <row r="542">
          <cell r="A542">
            <v>36760</v>
          </cell>
          <cell r="B542" t="str">
            <v>Převod za odnětí půdy</v>
          </cell>
        </row>
        <row r="543">
          <cell r="A543">
            <v>38801</v>
          </cell>
          <cell r="B543" t="str">
            <v>Voda</v>
          </cell>
        </row>
        <row r="544">
          <cell r="A544">
            <v>38802</v>
          </cell>
          <cell r="B544" t="str">
            <v>Elektřina</v>
          </cell>
        </row>
        <row r="545">
          <cell r="A545">
            <v>38803</v>
          </cell>
          <cell r="B545" t="str">
            <v>Zemní plyn</v>
          </cell>
        </row>
        <row r="546">
          <cell r="A546">
            <v>38804</v>
          </cell>
          <cell r="B546" t="str">
            <v>Teplo</v>
          </cell>
        </row>
        <row r="547">
          <cell r="A547">
            <v>38805</v>
          </cell>
          <cell r="B547" t="str">
            <v>Teplá voda</v>
          </cell>
        </row>
        <row r="548">
          <cell r="A548">
            <v>39001</v>
          </cell>
          <cell r="B548" t="str">
            <v>Nájem filmaři</v>
          </cell>
        </row>
        <row r="549">
          <cell r="A549">
            <v>39002</v>
          </cell>
          <cell r="B549" t="str">
            <v>Filmaři-popl.za vyřízenížádost</v>
          </cell>
        </row>
        <row r="550">
          <cell r="A550">
            <v>39020</v>
          </cell>
          <cell r="B550" t="str">
            <v>Příjmy pro R správní pokuty</v>
          </cell>
        </row>
        <row r="551">
          <cell r="A551">
            <v>39021</v>
          </cell>
          <cell r="B551" t="str">
            <v>Přijmy pro R správní poplatky</v>
          </cell>
        </row>
        <row r="552">
          <cell r="A552">
            <v>39060</v>
          </cell>
          <cell r="B552" t="str">
            <v>Nájem kolumbární schránky</v>
          </cell>
        </row>
        <row r="553">
          <cell r="A553">
            <v>39061</v>
          </cell>
          <cell r="B553" t="str">
            <v>Pronájem hrobového místa</v>
          </cell>
        </row>
        <row r="554">
          <cell r="A554">
            <v>39078</v>
          </cell>
          <cell r="B554" t="str">
            <v>Ubytovny Vítězná-nájem</v>
          </cell>
        </row>
        <row r="555">
          <cell r="A555">
            <v>39082</v>
          </cell>
          <cell r="B555" t="str">
            <v>Nájem ubytovna Čáslavská</v>
          </cell>
        </row>
        <row r="556">
          <cell r="A556">
            <v>39095</v>
          </cell>
          <cell r="B556" t="str">
            <v>BIOS hala-nájem</v>
          </cell>
        </row>
        <row r="557">
          <cell r="A557">
            <v>39096</v>
          </cell>
          <cell r="B557" t="str">
            <v>Ubytovna Trebišovská</v>
          </cell>
        </row>
        <row r="558">
          <cell r="A558">
            <v>39097</v>
          </cell>
          <cell r="B558" t="str">
            <v>Ubytovna VHS</v>
          </cell>
        </row>
        <row r="559">
          <cell r="A559">
            <v>39098</v>
          </cell>
          <cell r="B559" t="str">
            <v>Příspěvek SVJ na měření tepla</v>
          </cell>
        </row>
        <row r="560">
          <cell r="A560">
            <v>39204</v>
          </cell>
          <cell r="B560" t="str">
            <v>Ztráta psí známky</v>
          </cell>
        </row>
        <row r="561">
          <cell r="A561">
            <v>39230</v>
          </cell>
          <cell r="B561" t="str">
            <v>Přijmy pro R doprava pokuty</v>
          </cell>
        </row>
        <row r="562">
          <cell r="A562">
            <v>39231</v>
          </cell>
          <cell r="B562" t="str">
            <v>Přijmy pro R dopravní poplatky</v>
          </cell>
        </row>
        <row r="563">
          <cell r="A563">
            <v>39250</v>
          </cell>
          <cell r="B563" t="str">
            <v>Přijmy pro R životní poplatky</v>
          </cell>
        </row>
        <row r="564">
          <cell r="A564">
            <v>39277</v>
          </cell>
          <cell r="B564" t="str">
            <v>Splátky půjček-OU</v>
          </cell>
        </row>
        <row r="565">
          <cell r="A565">
            <v>39501</v>
          </cell>
          <cell r="B565" t="str">
            <v>Ekokom za tříděné odpady</v>
          </cell>
        </row>
        <row r="566">
          <cell r="A566">
            <v>39659</v>
          </cell>
          <cell r="B566" t="str">
            <v>Inzerce v K. listech</v>
          </cell>
        </row>
        <row r="567">
          <cell r="A567">
            <v>39701</v>
          </cell>
          <cell r="B567" t="str">
            <v>ČSAD nádraží nájem</v>
          </cell>
        </row>
        <row r="568">
          <cell r="A568">
            <v>39734</v>
          </cell>
          <cell r="B568" t="str">
            <v>Zrušená PO Nemocnice</v>
          </cell>
        </row>
        <row r="569">
          <cell r="A569">
            <v>39788</v>
          </cell>
          <cell r="B569" t="str">
            <v>Byty - neprivatizované</v>
          </cell>
        </row>
        <row r="570">
          <cell r="A570">
            <v>39792</v>
          </cell>
          <cell r="B570" t="str">
            <v>Nájemné a služby byty z s.r.o.</v>
          </cell>
        </row>
        <row r="571">
          <cell r="A571">
            <v>39793</v>
          </cell>
          <cell r="B571" t="str">
            <v>Vydražený nájem</v>
          </cell>
        </row>
        <row r="572">
          <cell r="A572">
            <v>39794</v>
          </cell>
          <cell r="B572" t="str">
            <v>Prodej bytů privatizace I.</v>
          </cell>
        </row>
        <row r="573">
          <cell r="A573">
            <v>39795</v>
          </cell>
          <cell r="B573" t="str">
            <v>Prodej bytů privatizace II.</v>
          </cell>
        </row>
        <row r="574">
          <cell r="A574">
            <v>39796</v>
          </cell>
          <cell r="B574" t="str">
            <v>Prodej bytů VŘ</v>
          </cell>
        </row>
        <row r="575">
          <cell r="A575">
            <v>39799</v>
          </cell>
          <cell r="B575" t="str">
            <v>Prodej nebytových prostor</v>
          </cell>
        </row>
        <row r="576">
          <cell r="A576">
            <v>39801</v>
          </cell>
          <cell r="B576" t="str">
            <v>Ubytovna OKÁL Sedlec</v>
          </cell>
        </row>
        <row r="577">
          <cell r="A577">
            <v>39900</v>
          </cell>
          <cell r="B577" t="str">
            <v>Popl.za proj.dok. k výb.řízení</v>
          </cell>
        </row>
        <row r="578">
          <cell r="A578">
            <v>39999</v>
          </cell>
          <cell r="B578" t="str">
            <v>Příjmy z reklamy</v>
          </cell>
        </row>
        <row r="579">
          <cell r="A579">
            <v>41003</v>
          </cell>
          <cell r="B579" t="str">
            <v>OS DIGNO-pomoc zdr. postiženým</v>
          </cell>
        </row>
        <row r="580">
          <cell r="A580">
            <v>41004</v>
          </cell>
          <cell r="B580" t="str">
            <v>Svaz postiž. civ. chorobami ČR</v>
          </cell>
        </row>
        <row r="581">
          <cell r="A581">
            <v>41005</v>
          </cell>
          <cell r="B581" t="str">
            <v>Alter ego KH institut vzdělává</v>
          </cell>
        </row>
        <row r="582">
          <cell r="A582">
            <v>41006</v>
          </cell>
          <cell r="B582" t="str">
            <v>BookCheck obč. sdružení</v>
          </cell>
        </row>
        <row r="583">
          <cell r="A583">
            <v>41007</v>
          </cell>
          <cell r="B583" t="str">
            <v>CT nemocnice</v>
          </cell>
        </row>
        <row r="584">
          <cell r="A584">
            <v>41008</v>
          </cell>
          <cell r="B584" t="str">
            <v>CT nemocnice stav. práce</v>
          </cell>
        </row>
        <row r="585">
          <cell r="A585">
            <v>41009</v>
          </cell>
          <cell r="B585" t="str">
            <v>Svaz post. CvCH Malín 80</v>
          </cell>
        </row>
        <row r="586">
          <cell r="A586">
            <v>41010</v>
          </cell>
          <cell r="B586" t="str">
            <v>Člověk v tísni při ČT</v>
          </cell>
        </row>
        <row r="587">
          <cell r="A587">
            <v>41011</v>
          </cell>
          <cell r="B587" t="str">
            <v>Česká katolická charita</v>
          </cell>
        </row>
        <row r="588">
          <cell r="A588">
            <v>41012</v>
          </cell>
          <cell r="B588" t="str">
            <v>Hand for Help ČR Liberec</v>
          </cell>
        </row>
        <row r="589">
          <cell r="A589">
            <v>41013</v>
          </cell>
          <cell r="B589" t="str">
            <v>Chrysos 26 Hradec Králové</v>
          </cell>
        </row>
        <row r="590">
          <cell r="A590">
            <v>41014</v>
          </cell>
          <cell r="B590" t="str">
            <v>Svaz post. CvCH OV</v>
          </cell>
        </row>
        <row r="591">
          <cell r="A591">
            <v>41015</v>
          </cell>
          <cell r="B591" t="str">
            <v>Asistence o.s.Praha</v>
          </cell>
        </row>
        <row r="592">
          <cell r="A592">
            <v>41016</v>
          </cell>
          <cell r="B592" t="str">
            <v>Cesta životem bez bariér OS</v>
          </cell>
        </row>
        <row r="593">
          <cell r="A593">
            <v>41017</v>
          </cell>
          <cell r="B593" t="str">
            <v>Rytmus-Benešov, o.p.s.</v>
          </cell>
        </row>
        <row r="594">
          <cell r="A594">
            <v>41271</v>
          </cell>
          <cell r="B594" t="str">
            <v>Příspěvky pro soc. odbor</v>
          </cell>
        </row>
        <row r="595">
          <cell r="A595">
            <v>41534</v>
          </cell>
          <cell r="B595" t="str">
            <v>Nadační fond - "Dítě a kůň"</v>
          </cell>
        </row>
        <row r="596">
          <cell r="A596">
            <v>41535</v>
          </cell>
          <cell r="B596" t="str">
            <v>Sdružení - Dítě a kůň</v>
          </cell>
        </row>
        <row r="597">
          <cell r="A597">
            <v>41536</v>
          </cell>
          <cell r="B597" t="str">
            <v>Stáj Rozárka obč.sdr. Bykáň</v>
          </cell>
        </row>
        <row r="598">
          <cell r="A598">
            <v>41537</v>
          </cell>
          <cell r="B598" t="str">
            <v>OROS oblastmí rada ČMOS</v>
          </cell>
        </row>
        <row r="599">
          <cell r="A599">
            <v>41544</v>
          </cell>
          <cell r="B599" t="str">
            <v>Oblastní charita</v>
          </cell>
        </row>
        <row r="600">
          <cell r="A600">
            <v>41545</v>
          </cell>
          <cell r="B600" t="str">
            <v>Unie ROSCA</v>
          </cell>
        </row>
        <row r="601">
          <cell r="A601">
            <v>41546</v>
          </cell>
          <cell r="B601" t="str">
            <v>Barvířův dům</v>
          </cell>
        </row>
        <row r="602">
          <cell r="A602">
            <v>41552</v>
          </cell>
          <cell r="B602" t="str">
            <v>Sluníčko asoci.rod.a zdr.post.</v>
          </cell>
        </row>
        <row r="603">
          <cell r="A603">
            <v>41553</v>
          </cell>
          <cell r="B603" t="str">
            <v>Základní kynologická organizace - organizační jednotka sdružení</v>
          </cell>
        </row>
        <row r="604">
          <cell r="A604">
            <v>41554</v>
          </cell>
          <cell r="B604" t="str">
            <v>Club Deportivo, o.s.</v>
          </cell>
        </row>
        <row r="605">
          <cell r="A605">
            <v>41555</v>
          </cell>
          <cell r="B605" t="str">
            <v>Oblastní charita Červený Kostelec - Hospic Anežky České</v>
          </cell>
        </row>
        <row r="606">
          <cell r="A606">
            <v>41576</v>
          </cell>
          <cell r="B606" t="str">
            <v>Fond stáří</v>
          </cell>
        </row>
        <row r="607">
          <cell r="A607">
            <v>41592</v>
          </cell>
          <cell r="B607" t="str">
            <v>OV svazu těles. postižených</v>
          </cell>
        </row>
        <row r="608">
          <cell r="A608">
            <v>41593</v>
          </cell>
          <cell r="B608" t="str">
            <v>Hum. sdruž. "Život 90"</v>
          </cell>
        </row>
        <row r="609">
          <cell r="A609">
            <v>41598</v>
          </cell>
          <cell r="B609" t="str">
            <v>Pedagogicko psych. poradna</v>
          </cell>
        </row>
        <row r="610">
          <cell r="A610">
            <v>41599</v>
          </cell>
          <cell r="B610" t="str">
            <v>Sdružení Romů</v>
          </cell>
        </row>
        <row r="611">
          <cell r="A611">
            <v>41600</v>
          </cell>
          <cell r="B611" t="str">
            <v>Romské sdružení obč.porozumění</v>
          </cell>
        </row>
        <row r="612">
          <cell r="A612">
            <v>41602</v>
          </cell>
          <cell r="B612" t="str">
            <v>Český Červený kříž</v>
          </cell>
        </row>
        <row r="613">
          <cell r="A613">
            <v>41614</v>
          </cell>
          <cell r="B613" t="str">
            <v>Obč. sdružení Povídej</v>
          </cell>
        </row>
        <row r="614">
          <cell r="A614">
            <v>41764</v>
          </cell>
          <cell r="B614" t="str">
            <v>Svaz diabetiků</v>
          </cell>
        </row>
        <row r="615">
          <cell r="A615">
            <v>41815</v>
          </cell>
          <cell r="B615" t="str">
            <v>Český svaz bojovníků</v>
          </cell>
        </row>
        <row r="616">
          <cell r="A616">
            <v>41816</v>
          </cell>
          <cell r="B616" t="str">
            <v>Vojenské sdružení rehabilitovaných</v>
          </cell>
        </row>
        <row r="617">
          <cell r="A617">
            <v>41818</v>
          </cell>
          <cell r="B617" t="str">
            <v>Český svaz žen</v>
          </cell>
        </row>
        <row r="618">
          <cell r="A618">
            <v>41819</v>
          </cell>
          <cell r="B618" t="str">
            <v>Centrum služeb zdravotně postižených</v>
          </cell>
        </row>
        <row r="619">
          <cell r="A619">
            <v>41820</v>
          </cell>
          <cell r="B619" t="str">
            <v>SONS sdr.org. nev.a slab ZO KH</v>
          </cell>
        </row>
        <row r="620">
          <cell r="A620">
            <v>41822</v>
          </cell>
          <cell r="B620" t="str">
            <v xml:space="preserve">Středisko rané péče SPRP Praha </v>
          </cell>
        </row>
        <row r="621">
          <cell r="A621">
            <v>41823</v>
          </cell>
          <cell r="B621" t="str">
            <v>Kolín - záchytka</v>
          </cell>
        </row>
        <row r="622">
          <cell r="A622">
            <v>41824</v>
          </cell>
          <cell r="B622" t="str">
            <v>Protidrogová prevence</v>
          </cell>
        </row>
        <row r="623">
          <cell r="A623">
            <v>41827</v>
          </cell>
          <cell r="B623" t="str">
            <v>Pedag.centrum Střední Čechy</v>
          </cell>
        </row>
        <row r="624">
          <cell r="A624">
            <v>41828</v>
          </cell>
          <cell r="B624" t="str">
            <v>Občan. iniciativa "Vděčnost"</v>
          </cell>
        </row>
        <row r="625">
          <cell r="A625">
            <v>41916</v>
          </cell>
          <cell r="B625" t="str">
            <v>Skautský oddíl VYDRY</v>
          </cell>
        </row>
        <row r="626">
          <cell r="A626">
            <v>41917</v>
          </cell>
          <cell r="B626" t="str">
            <v>Středisko rané péče Praha post</v>
          </cell>
        </row>
        <row r="627">
          <cell r="A627">
            <v>41918</v>
          </cell>
          <cell r="B627" t="str">
            <v>Car club s.r.o.</v>
          </cell>
        </row>
        <row r="628">
          <cell r="A628">
            <v>41926</v>
          </cell>
          <cell r="B628" t="str">
            <v>Česká pediatrická společnost</v>
          </cell>
        </row>
        <row r="629">
          <cell r="A629">
            <v>41927</v>
          </cell>
          <cell r="B629" t="str">
            <v>P.Lokaj zrakově postiž. děti</v>
          </cell>
        </row>
        <row r="630">
          <cell r="A630">
            <v>41928</v>
          </cell>
          <cell r="B630" t="str">
            <v>Člověk v tísni</v>
          </cell>
        </row>
        <row r="631">
          <cell r="A631">
            <v>41930</v>
          </cell>
          <cell r="B631" t="str">
            <v>Centrum soc.a prac. integrace</v>
          </cell>
        </row>
        <row r="632">
          <cell r="A632">
            <v>41935</v>
          </cell>
          <cell r="B632" t="str">
            <v>Sdruž. pro pomoc mentál. posti</v>
          </cell>
        </row>
        <row r="633">
          <cell r="A633">
            <v>41937</v>
          </cell>
          <cell r="B633" t="str">
            <v>Junák</v>
          </cell>
        </row>
        <row r="634">
          <cell r="A634">
            <v>41938</v>
          </cell>
          <cell r="B634" t="str">
            <v>DD Čáslav</v>
          </cell>
        </row>
        <row r="635">
          <cell r="A635">
            <v>41939</v>
          </cell>
          <cell r="B635" t="str">
            <v>OS Prostor Kolín</v>
          </cell>
        </row>
        <row r="636">
          <cell r="A636">
            <v>42001</v>
          </cell>
          <cell r="B636" t="str">
            <v>Festival "Jeden svět"</v>
          </cell>
        </row>
        <row r="637">
          <cell r="A637">
            <v>42002</v>
          </cell>
          <cell r="B637" t="str">
            <v>MS Neškaredice</v>
          </cell>
        </row>
        <row r="638">
          <cell r="A638">
            <v>42003</v>
          </cell>
          <cell r="B638" t="str">
            <v>Cyklus hud.vyst. Apolen</v>
          </cell>
        </row>
        <row r="639">
          <cell r="A639">
            <v>42004</v>
          </cell>
          <cell r="B639" t="str">
            <v>Dačický s.r.o.</v>
          </cell>
        </row>
        <row r="640">
          <cell r="A640">
            <v>42005</v>
          </cell>
          <cell r="B640" t="str">
            <v>Státní oblastní archiv Praha</v>
          </cell>
        </row>
        <row r="641">
          <cell r="A641">
            <v>42006</v>
          </cell>
          <cell r="B641" t="str">
            <v>TYL ochotnický spolek</v>
          </cell>
        </row>
        <row r="642">
          <cell r="A642">
            <v>42007</v>
          </cell>
          <cell r="B642" t="str">
            <v>Společnost Vox Bohemica</v>
          </cell>
        </row>
        <row r="643">
          <cell r="A643">
            <v>42008</v>
          </cell>
          <cell r="B643" t="str">
            <v>6. pionýrská skupina Kolín</v>
          </cell>
        </row>
        <row r="644">
          <cell r="A644">
            <v>42009</v>
          </cell>
          <cell r="B644" t="str">
            <v>Galerie Zubov</v>
          </cell>
        </row>
        <row r="645">
          <cell r="A645">
            <v>42010</v>
          </cell>
          <cell r="B645" t="str">
            <v>Agentura BLUES</v>
          </cell>
        </row>
        <row r="646">
          <cell r="A646">
            <v>42011</v>
          </cell>
          <cell r="B646" t="str">
            <v>EU vstup</v>
          </cell>
        </row>
        <row r="647">
          <cell r="A647">
            <v>42012</v>
          </cell>
          <cell r="B647" t="str">
            <v>Dětská divadelní přehlídka MTD</v>
          </cell>
        </row>
        <row r="648">
          <cell r="A648">
            <v>42013</v>
          </cell>
          <cell r="B648" t="str">
            <v>ČZS ZO Kutná Hora</v>
          </cell>
        </row>
        <row r="649">
          <cell r="A649">
            <v>42014</v>
          </cell>
          <cell r="B649" t="str">
            <v>Posázavský pacifik Čerčany OS</v>
          </cell>
        </row>
        <row r="650">
          <cell r="A650">
            <v>42015</v>
          </cell>
          <cell r="B650" t="str">
            <v>Kulturní svaz obč. romské náro</v>
          </cell>
        </row>
        <row r="651">
          <cell r="A651">
            <v>42016</v>
          </cell>
          <cell r="B651" t="str">
            <v>CANTICA Mgr.Vojáček OS</v>
          </cell>
        </row>
        <row r="652">
          <cell r="A652">
            <v>42017</v>
          </cell>
          <cell r="B652" t="str">
            <v>Mgr.Vindourek FO</v>
          </cell>
        </row>
        <row r="653">
          <cell r="A653">
            <v>42018</v>
          </cell>
          <cell r="B653" t="str">
            <v>Občanské sdružení Kaňk</v>
          </cell>
        </row>
        <row r="654">
          <cell r="A654">
            <v>42019</v>
          </cell>
          <cell r="B654" t="str">
            <v>Bečán Pavel FO</v>
          </cell>
        </row>
        <row r="655">
          <cell r="A655">
            <v>42020</v>
          </cell>
          <cell r="B655" t="str">
            <v>Sázavafest-In promotion s.r.o.</v>
          </cell>
        </row>
        <row r="656">
          <cell r="A656">
            <v>42021</v>
          </cell>
          <cell r="B656" t="str">
            <v>Spolek pro ob.vinařství KH OS</v>
          </cell>
        </row>
        <row r="657">
          <cell r="A657">
            <v>42022</v>
          </cell>
          <cell r="B657" t="str">
            <v>Krčil Josef FO</v>
          </cell>
        </row>
        <row r="658">
          <cell r="A658">
            <v>42023</v>
          </cell>
          <cell r="B658" t="str">
            <v>Košárek Vladimír FO Česká 1</v>
          </cell>
        </row>
        <row r="659">
          <cell r="A659">
            <v>42024</v>
          </cell>
          <cell r="B659" t="str">
            <v>Drchal FO Dobrá čajovna</v>
          </cell>
        </row>
        <row r="660">
          <cell r="A660">
            <v>42025</v>
          </cell>
          <cell r="B660" t="str">
            <v>Vinné sklepy KH s.r.o.</v>
          </cell>
        </row>
        <row r="661">
          <cell r="A661">
            <v>42026</v>
          </cell>
          <cell r="B661" t="str">
            <v>Kučera Video-kabelová televize</v>
          </cell>
        </row>
        <row r="662">
          <cell r="A662">
            <v>42027</v>
          </cell>
          <cell r="B662" t="str">
            <v>Andrej Németh FO</v>
          </cell>
        </row>
        <row r="663">
          <cell r="A663">
            <v>42028</v>
          </cell>
          <cell r="B663" t="str">
            <v>MAS Lípa pro venkov Zbraslavic</v>
          </cell>
        </row>
        <row r="664">
          <cell r="A664">
            <v>42029</v>
          </cell>
          <cell r="B664" t="str">
            <v>Sdružení LUGH</v>
          </cell>
        </row>
        <row r="665">
          <cell r="A665">
            <v>42030</v>
          </cell>
          <cell r="B665" t="str">
            <v>LINE s.r.o. Kmochův Kolín</v>
          </cell>
        </row>
        <row r="666">
          <cell r="A666">
            <v>42031</v>
          </cell>
          <cell r="B666" t="str">
            <v>Kukrálová FO</v>
          </cell>
        </row>
        <row r="667">
          <cell r="A667">
            <v>42032</v>
          </cell>
          <cell r="B667" t="str">
            <v>LOTOS s.r.o.</v>
          </cell>
        </row>
        <row r="668">
          <cell r="A668">
            <v>42033</v>
          </cell>
          <cell r="B668" t="str">
            <v>Kolář Petr FO</v>
          </cell>
        </row>
        <row r="669">
          <cell r="A669">
            <v>42034</v>
          </cell>
          <cell r="B669" t="str">
            <v>Dostálová Kamila FO</v>
          </cell>
        </row>
        <row r="670">
          <cell r="A670">
            <v>42035</v>
          </cell>
          <cell r="B670" t="str">
            <v>Bělohlávková Petra FO</v>
          </cell>
        </row>
        <row r="671">
          <cell r="A671">
            <v>42036</v>
          </cell>
          <cell r="B671" t="str">
            <v>Ryba FO</v>
          </cell>
        </row>
        <row r="672">
          <cell r="A672">
            <v>42037</v>
          </cell>
          <cell r="B672" t="str">
            <v>Dušan Lapáček</v>
          </cell>
        </row>
        <row r="673">
          <cell r="A673">
            <v>42038</v>
          </cell>
          <cell r="B673" t="str">
            <v>PhDr. Aleš Pospíšil</v>
          </cell>
        </row>
        <row r="674">
          <cell r="A674">
            <v>42039</v>
          </cell>
          <cell r="B674" t="str">
            <v>Josef Matura - FO</v>
          </cell>
        </row>
        <row r="675">
          <cell r="A675">
            <v>42040</v>
          </cell>
          <cell r="B675" t="str">
            <v>Mil.Šanc - ŠANCE</v>
          </cell>
        </row>
        <row r="676">
          <cell r="A676">
            <v>42041</v>
          </cell>
          <cell r="B676" t="str">
            <v>Mir.Štrobl</v>
          </cell>
        </row>
        <row r="677">
          <cell r="A677">
            <v>42042</v>
          </cell>
          <cell r="B677" t="str">
            <v>Monika Pravdová</v>
          </cell>
        </row>
        <row r="678">
          <cell r="A678">
            <v>42043</v>
          </cell>
          <cell r="B678" t="str">
            <v>KaBaLa, o.s.</v>
          </cell>
        </row>
        <row r="679">
          <cell r="A679">
            <v>42044</v>
          </cell>
          <cell r="B679" t="str">
            <v>Lenka Drahotová</v>
          </cell>
        </row>
        <row r="680">
          <cell r="A680">
            <v>42100</v>
          </cell>
          <cell r="B680" t="str">
            <v>Kulturní zpravodaj</v>
          </cell>
        </row>
        <row r="681">
          <cell r="A681">
            <v>42545</v>
          </cell>
          <cell r="B681" t="str">
            <v>Brzdaři a Jitrocel</v>
          </cell>
        </row>
        <row r="682">
          <cell r="A682">
            <v>42546</v>
          </cell>
          <cell r="B682" t="str">
            <v>Pěvecké sdružení učitelů</v>
          </cell>
        </row>
        <row r="683">
          <cell r="A683">
            <v>42551</v>
          </cell>
          <cell r="B683" t="str">
            <v>Obč.sdruž. Stříbrná KH</v>
          </cell>
        </row>
        <row r="684">
          <cell r="A684">
            <v>42552</v>
          </cell>
          <cell r="B684" t="str">
            <v>Obč.sdružení Denemark</v>
          </cell>
        </row>
        <row r="685">
          <cell r="A685">
            <v>42558</v>
          </cell>
          <cell r="B685" t="str">
            <v>Česká inspirace</v>
          </cell>
        </row>
        <row r="686">
          <cell r="A686">
            <v>42595</v>
          </cell>
          <cell r="B686" t="str">
            <v>Klub rodáků a přátel KH +Orten</v>
          </cell>
        </row>
        <row r="687">
          <cell r="A687">
            <v>42596</v>
          </cell>
          <cell r="B687" t="str">
            <v>SRPDŠ ZŠ J.Palacha</v>
          </cell>
        </row>
        <row r="688">
          <cell r="A688">
            <v>42597</v>
          </cell>
          <cell r="B688" t="str">
            <v>Rada rodičů ZŠ Kam. stezka</v>
          </cell>
        </row>
        <row r="689">
          <cell r="A689">
            <v>42605</v>
          </cell>
          <cell r="B689" t="str">
            <v>Svaz měst a obcí</v>
          </cell>
        </row>
        <row r="690">
          <cell r="A690">
            <v>42606</v>
          </cell>
          <cell r="B690" t="str">
            <v>Operní týden</v>
          </cell>
        </row>
        <row r="691">
          <cell r="A691">
            <v>42655</v>
          </cell>
          <cell r="B691" t="str">
            <v>Nadace UNESCO</v>
          </cell>
        </row>
        <row r="692">
          <cell r="A692">
            <v>42807</v>
          </cell>
          <cell r="B692" t="str">
            <v>Obč. sdruž. "Hra školou"</v>
          </cell>
        </row>
        <row r="693">
          <cell r="A693">
            <v>42811</v>
          </cell>
          <cell r="B693" t="str">
            <v>P.Svěcený Miss Junior</v>
          </cell>
        </row>
        <row r="694">
          <cell r="A694">
            <v>42812</v>
          </cell>
          <cell r="B694" t="str">
            <v>P.Svěcený Kutnohorský pohár</v>
          </cell>
        </row>
        <row r="695">
          <cell r="A695">
            <v>42813</v>
          </cell>
          <cell r="B695" t="str">
            <v>Projekt Zd.Jelínek</v>
          </cell>
        </row>
        <row r="696">
          <cell r="A696">
            <v>42814</v>
          </cell>
          <cell r="B696" t="str">
            <v>A.Novák - taneční škola</v>
          </cell>
        </row>
        <row r="697">
          <cell r="A697">
            <v>42815</v>
          </cell>
          <cell r="B697" t="str">
            <v>Unie digitálních kin</v>
          </cell>
        </row>
        <row r="698">
          <cell r="A698">
            <v>42816</v>
          </cell>
          <cell r="B698" t="str">
            <v>Kultura do města Apolen OS</v>
          </cell>
        </row>
        <row r="699">
          <cell r="A699">
            <v>42817</v>
          </cell>
          <cell r="B699" t="str">
            <v>Apolen FO</v>
          </cell>
        </row>
        <row r="700">
          <cell r="A700">
            <v>42818</v>
          </cell>
          <cell r="B700" t="str">
            <v>Česká 1 OS</v>
          </cell>
        </row>
        <row r="701">
          <cell r="A701">
            <v>42820</v>
          </cell>
          <cell r="B701" t="str">
            <v>Spol. Lokomotiv Chomutov</v>
          </cell>
        </row>
        <row r="702">
          <cell r="A702">
            <v>42821</v>
          </cell>
          <cell r="B702" t="str">
            <v>V.Veselý Kaňk</v>
          </cell>
        </row>
        <row r="703">
          <cell r="A703">
            <v>42822</v>
          </cell>
          <cell r="B703" t="str">
            <v>Veteran car club</v>
          </cell>
        </row>
        <row r="704">
          <cell r="A704">
            <v>42826</v>
          </cell>
          <cell r="B704" t="str">
            <v>IPOS-ARTAMA scén. tanec</v>
          </cell>
        </row>
        <row r="705">
          <cell r="A705">
            <v>42919</v>
          </cell>
          <cell r="B705" t="str">
            <v>R.Segiň Ro/c/k 2002</v>
          </cell>
        </row>
        <row r="706">
          <cell r="A706">
            <v>42920</v>
          </cell>
          <cell r="B706" t="str">
            <v>J.Procházka výstava fotografií</v>
          </cell>
        </row>
        <row r="707">
          <cell r="A707">
            <v>42921</v>
          </cell>
          <cell r="B707" t="str">
            <v>M.Bartoš vydání sborníku</v>
          </cell>
        </row>
        <row r="708">
          <cell r="A708">
            <v>42922</v>
          </cell>
          <cell r="B708" t="str">
            <v>Český zahrádkářský svaz, ZO č. 1 o.s.</v>
          </cell>
        </row>
        <row r="709">
          <cell r="A709">
            <v>42923</v>
          </cell>
          <cell r="B709" t="str">
            <v>Arte-fakt sdružení pro ochrana památek o.s.</v>
          </cell>
        </row>
        <row r="710">
          <cell r="A710">
            <v>42924</v>
          </cell>
          <cell r="B710" t="str">
            <v>Rodinné centrum Pec o.s.</v>
          </cell>
        </row>
        <row r="711">
          <cell r="A711">
            <v>42925</v>
          </cell>
          <cell r="B711" t="str">
            <v>Sdružení "Kocábka"</v>
          </cell>
        </row>
        <row r="712">
          <cell r="A712">
            <v>42926</v>
          </cell>
          <cell r="B712" t="str">
            <v>Martin Rych - FO</v>
          </cell>
        </row>
        <row r="713">
          <cell r="A713">
            <v>42931</v>
          </cell>
          <cell r="B713" t="str">
            <v>Kinematograf bratří Čadíků</v>
          </cell>
        </row>
        <row r="714">
          <cell r="A714">
            <v>42934</v>
          </cell>
          <cell r="B714" t="str">
            <v>Sdr. České dědictví UNESCO</v>
          </cell>
        </row>
        <row r="715">
          <cell r="A715">
            <v>42937</v>
          </cell>
          <cell r="B715" t="str">
            <v>Čes.muzeum stříbra Hrádek</v>
          </cell>
        </row>
        <row r="716">
          <cell r="A716">
            <v>42938</v>
          </cell>
          <cell r="B716" t="str">
            <v>Obč.sdr. Muzeum alchymie</v>
          </cell>
        </row>
        <row r="717">
          <cell r="A717">
            <v>42939</v>
          </cell>
          <cell r="B717" t="str">
            <v>Nár. zem. muzeum Kačina</v>
          </cell>
        </row>
        <row r="718">
          <cell r="A718">
            <v>43001</v>
          </cell>
          <cell r="B718" t="str">
            <v>Olympiáda škol</v>
          </cell>
        </row>
        <row r="719">
          <cell r="A719">
            <v>43002</v>
          </cell>
          <cell r="B719" t="str">
            <v>Hřiště Sokol</v>
          </cell>
        </row>
        <row r="720">
          <cell r="A720">
            <v>43003</v>
          </cell>
          <cell r="B720" t="str">
            <v>Asociace škol.sportov. klubů</v>
          </cell>
        </row>
        <row r="721">
          <cell r="A721">
            <v>43004</v>
          </cell>
          <cell r="B721" t="str">
            <v>TJ Stadion šachový oddíl</v>
          </cell>
        </row>
        <row r="722">
          <cell r="A722">
            <v>43005</v>
          </cell>
          <cell r="B722" t="str">
            <v>SK Valdman's Církvice kickbox</v>
          </cell>
        </row>
        <row r="723">
          <cell r="A723">
            <v>43006</v>
          </cell>
          <cell r="B723" t="str">
            <v>Sportovní aerobik Brachovcová</v>
          </cell>
        </row>
        <row r="724">
          <cell r="A724">
            <v>43007</v>
          </cell>
          <cell r="B724" t="str">
            <v>Turnaj v malé kopané-Doubrava</v>
          </cell>
        </row>
        <row r="725">
          <cell r="A725">
            <v>43008</v>
          </cell>
          <cell r="B725" t="str">
            <v>FO Lubenský Kutnohorská laťka</v>
          </cell>
        </row>
        <row r="726">
          <cell r="A726">
            <v>43009</v>
          </cell>
          <cell r="B726" t="str">
            <v>Michelin team KH</v>
          </cell>
        </row>
        <row r="727">
          <cell r="A727">
            <v>43010</v>
          </cell>
          <cell r="B727" t="str">
            <v>TJ Sparta - odd. kuželek</v>
          </cell>
        </row>
        <row r="728">
          <cell r="A728">
            <v>43011</v>
          </cell>
          <cell r="B728" t="str">
            <v>Rodinné centrum Špalíček</v>
          </cell>
        </row>
        <row r="729">
          <cell r="A729">
            <v>43012</v>
          </cell>
          <cell r="B729" t="str">
            <v>Hasičský sportovní klub (sdr.)</v>
          </cell>
        </row>
        <row r="730">
          <cell r="A730">
            <v>43013</v>
          </cell>
          <cell r="B730" t="str">
            <v>TJ Sparta - odd. horozlezectví</v>
          </cell>
        </row>
        <row r="731">
          <cell r="A731">
            <v>43014</v>
          </cell>
          <cell r="B731" t="str">
            <v>TJ Sparta - odd. jezdectví</v>
          </cell>
        </row>
        <row r="732">
          <cell r="A732">
            <v>43015</v>
          </cell>
          <cell r="B732" t="str">
            <v>TJ Sparta - odd. pláž.volejbal</v>
          </cell>
        </row>
        <row r="733">
          <cell r="A733">
            <v>43521</v>
          </cell>
          <cell r="B733" t="str">
            <v>TJ Sparta-plav.bazén</v>
          </cell>
        </row>
        <row r="734">
          <cell r="A734">
            <v>43522</v>
          </cell>
          <cell r="B734" t="str">
            <v>TJ Elán</v>
          </cell>
        </row>
        <row r="735">
          <cell r="A735">
            <v>43524</v>
          </cell>
          <cell r="B735" t="str">
            <v>TJ Stadion</v>
          </cell>
        </row>
        <row r="736">
          <cell r="A736">
            <v>43562</v>
          </cell>
          <cell r="B736" t="str">
            <v>TJ Sokol Kaňk</v>
          </cell>
        </row>
        <row r="737">
          <cell r="A737">
            <v>43563</v>
          </cell>
          <cell r="B737" t="str">
            <v>TJ Viktoria Sedlec</v>
          </cell>
        </row>
        <row r="738">
          <cell r="A738">
            <v>43564</v>
          </cell>
          <cell r="B738" t="str">
            <v>SKP Olympia</v>
          </cell>
        </row>
        <row r="739">
          <cell r="A739">
            <v>43565</v>
          </cell>
          <cell r="B739" t="str">
            <v>TJ Sokol Malín</v>
          </cell>
        </row>
        <row r="740">
          <cell r="A740">
            <v>43566</v>
          </cell>
          <cell r="B740" t="str">
            <v>TJ Turista</v>
          </cell>
        </row>
        <row r="741">
          <cell r="A741">
            <v>43567</v>
          </cell>
          <cell r="B741" t="str">
            <v>TJ Tercia</v>
          </cell>
        </row>
        <row r="742">
          <cell r="A742">
            <v>43568</v>
          </cell>
          <cell r="B742" t="str">
            <v>TJ ČAKS-oblast Kutnohorsko</v>
          </cell>
        </row>
        <row r="743">
          <cell r="A743">
            <v>43569</v>
          </cell>
          <cell r="B743" t="str">
            <v>SK Sparta kopaná</v>
          </cell>
        </row>
        <row r="744">
          <cell r="A744">
            <v>43570</v>
          </cell>
          <cell r="B744" t="str">
            <v>TJ Respo</v>
          </cell>
        </row>
        <row r="745">
          <cell r="A745">
            <v>43573</v>
          </cell>
          <cell r="B745" t="str">
            <v>TJ Sokol</v>
          </cell>
        </row>
        <row r="746">
          <cell r="A746">
            <v>43574</v>
          </cell>
          <cell r="B746" t="str">
            <v>Klub lyžařů</v>
          </cell>
        </row>
        <row r="747">
          <cell r="A747">
            <v>43575</v>
          </cell>
          <cell r="B747" t="str">
            <v>TJ Sparta - házená</v>
          </cell>
        </row>
        <row r="748">
          <cell r="A748">
            <v>43576</v>
          </cell>
          <cell r="B748" t="str">
            <v>TJ Sparta - tenis</v>
          </cell>
        </row>
        <row r="749">
          <cell r="A749">
            <v>43583</v>
          </cell>
          <cell r="B749" t="str">
            <v>Sparta KH jezdecký oddíl</v>
          </cell>
        </row>
        <row r="750">
          <cell r="A750">
            <v>43727</v>
          </cell>
          <cell r="B750" t="str">
            <v>Karate klub VAKADO</v>
          </cell>
        </row>
        <row r="751">
          <cell r="A751">
            <v>43766</v>
          </cell>
          <cell r="B751" t="str">
            <v>JK EQUUES TEAM</v>
          </cell>
        </row>
        <row r="752">
          <cell r="A752">
            <v>43767</v>
          </cell>
          <cell r="B752" t="str">
            <v>JK SCARLET</v>
          </cell>
        </row>
        <row r="753">
          <cell r="A753">
            <v>43782</v>
          </cell>
          <cell r="B753" t="str">
            <v>SK Slavia</v>
          </cell>
        </row>
        <row r="754">
          <cell r="A754">
            <v>43785</v>
          </cell>
          <cell r="B754" t="str">
            <v>SK Juve Safari</v>
          </cell>
        </row>
        <row r="755">
          <cell r="A755">
            <v>43786</v>
          </cell>
          <cell r="B755" t="str">
            <v>SK AFK Respo</v>
          </cell>
        </row>
        <row r="756">
          <cell r="A756">
            <v>43914</v>
          </cell>
          <cell r="B756" t="str">
            <v>Klub kultur. a sil.troj. Sport</v>
          </cell>
        </row>
        <row r="757">
          <cell r="A757">
            <v>43915</v>
          </cell>
          <cell r="B757" t="str">
            <v>Oddíl sport. aerobiku</v>
          </cell>
        </row>
        <row r="758">
          <cell r="A758">
            <v>43927</v>
          </cell>
          <cell r="B758" t="str">
            <v>AMK cyklotrial K.H.</v>
          </cell>
        </row>
        <row r="759">
          <cell r="A759">
            <v>43928</v>
          </cell>
          <cell r="B759" t="str">
            <v>Čáslavský mítink</v>
          </cell>
        </row>
        <row r="760">
          <cell r="A760">
            <v>43929</v>
          </cell>
          <cell r="B760" t="str">
            <v>J.Straka MČR horských kol</v>
          </cell>
        </row>
        <row r="761">
          <cell r="A761">
            <v>43930</v>
          </cell>
          <cell r="B761" t="str">
            <v>SK Sebeobrany -Sambo KH</v>
          </cell>
        </row>
        <row r="762">
          <cell r="A762">
            <v>45001</v>
          </cell>
          <cell r="B762" t="str">
            <v>Stanice pro handicap. živočich</v>
          </cell>
        </row>
        <row r="763">
          <cell r="A763">
            <v>45002</v>
          </cell>
          <cell r="B763" t="str">
            <v>Zaplatílek-příspěvek</v>
          </cell>
        </row>
        <row r="764">
          <cell r="A764">
            <v>45003</v>
          </cell>
          <cell r="B764" t="str">
            <v>Lesy České republiky</v>
          </cell>
        </row>
        <row r="765">
          <cell r="A765">
            <v>45004</v>
          </cell>
          <cell r="B765" t="str">
            <v>Kozlík - příspěvek</v>
          </cell>
        </row>
        <row r="766">
          <cell r="A766">
            <v>45005</v>
          </cell>
          <cell r="B766" t="str">
            <v>Spol. pro životní prostředí</v>
          </cell>
        </row>
        <row r="767">
          <cell r="A767">
            <v>45006</v>
          </cell>
          <cell r="B767" t="str">
            <v>Příroda s.r.o. Stará Boleslav</v>
          </cell>
        </row>
        <row r="768">
          <cell r="A768">
            <v>45007</v>
          </cell>
          <cell r="B768" t="str">
            <v>Okresní myslivecký spolek KH</v>
          </cell>
        </row>
        <row r="769">
          <cell r="A769">
            <v>45100</v>
          </cell>
          <cell r="B769" t="str">
            <v>Ekodomov OS</v>
          </cell>
        </row>
        <row r="770">
          <cell r="A770">
            <v>45588</v>
          </cell>
          <cell r="B770" t="str">
            <v>Liga na ochranu zvířat</v>
          </cell>
        </row>
        <row r="771">
          <cell r="A771">
            <v>48603</v>
          </cell>
          <cell r="B771" t="str">
            <v>Český institut inter. auditorů</v>
          </cell>
        </row>
        <row r="772">
          <cell r="A772">
            <v>48604</v>
          </cell>
          <cell r="B772" t="str">
            <v>Sdružení histor. sídel ČMS</v>
          </cell>
        </row>
        <row r="773">
          <cell r="A773">
            <v>48610</v>
          </cell>
          <cell r="B773" t="str">
            <v>Konfederace pol. vězňů</v>
          </cell>
        </row>
        <row r="774">
          <cell r="A774">
            <v>48762</v>
          </cell>
          <cell r="B774" t="str">
            <v>Reg.rozv.agen. Stř.Čechy</v>
          </cell>
        </row>
        <row r="775">
          <cell r="A775">
            <v>48808</v>
          </cell>
          <cell r="B775" t="str">
            <v>Památková komora-příspěvek</v>
          </cell>
        </row>
        <row r="776">
          <cell r="A776">
            <v>48809</v>
          </cell>
          <cell r="B776" t="str">
            <v>Čes-Bel-Luc obch.komora</v>
          </cell>
        </row>
        <row r="777">
          <cell r="A777">
            <v>49001</v>
          </cell>
          <cell r="B777" t="str">
            <v>Výcviková základna KH</v>
          </cell>
        </row>
        <row r="778">
          <cell r="A778">
            <v>49002</v>
          </cell>
          <cell r="B778" t="str">
            <v>Sbor křesťanského společ.</v>
          </cell>
        </row>
        <row r="779">
          <cell r="A779">
            <v>49003</v>
          </cell>
          <cell r="B779" t="str">
            <v>Českobratrs.církev evangelická</v>
          </cell>
        </row>
        <row r="780">
          <cell r="A780">
            <v>49004</v>
          </cell>
          <cell r="B780" t="str">
            <v>P. Souček - klub PTP KH</v>
          </cell>
        </row>
        <row r="781">
          <cell r="A781">
            <v>49005</v>
          </cell>
          <cell r="B781" t="str">
            <v>Nadační fond Gymnázia KH</v>
          </cell>
        </row>
        <row r="782">
          <cell r="A782">
            <v>49006</v>
          </cell>
          <cell r="B782" t="str">
            <v>Farní sbor - česk.cirkve evangelické</v>
          </cell>
        </row>
        <row r="783">
          <cell r="A783">
            <v>49010</v>
          </cell>
          <cell r="B783" t="str">
            <v>Gymnazium Kutná Hora</v>
          </cell>
        </row>
        <row r="784">
          <cell r="A784">
            <v>49011</v>
          </cell>
          <cell r="B784" t="str">
            <v>Okresní hosp. komora Čáslav</v>
          </cell>
        </row>
        <row r="785">
          <cell r="A785">
            <v>49012</v>
          </cell>
          <cell r="B785" t="str">
            <v>Komunitní plán-soc.odbor</v>
          </cell>
        </row>
        <row r="786">
          <cell r="A786">
            <v>49013</v>
          </cell>
          <cell r="B786" t="str">
            <v>Kostnická jednota K. Hora</v>
          </cell>
        </row>
        <row r="787">
          <cell r="A787">
            <v>49014</v>
          </cell>
          <cell r="B787" t="str">
            <v>Evropský parlament mládeže</v>
          </cell>
        </row>
        <row r="788">
          <cell r="A788">
            <v>49015</v>
          </cell>
          <cell r="B788" t="str">
            <v>HOLIDAY WORLD</v>
          </cell>
        </row>
        <row r="789">
          <cell r="A789">
            <v>49541</v>
          </cell>
          <cell r="B789" t="str">
            <v>CONEX</v>
          </cell>
        </row>
        <row r="790">
          <cell r="A790">
            <v>49542</v>
          </cell>
          <cell r="B790" t="str">
            <v>Společnost železniční Č.Třebov</v>
          </cell>
        </row>
        <row r="791">
          <cell r="A791">
            <v>49810</v>
          </cell>
          <cell r="B791" t="str">
            <v>Z.Horák</v>
          </cell>
        </row>
        <row r="792">
          <cell r="A792">
            <v>49829</v>
          </cell>
          <cell r="B792" t="str">
            <v>OWHC Canada</v>
          </cell>
        </row>
        <row r="793">
          <cell r="A793">
            <v>52514</v>
          </cell>
          <cell r="B793" t="str">
            <v>Tylovo divadlo</v>
          </cell>
        </row>
        <row r="794">
          <cell r="A794">
            <v>52555</v>
          </cell>
          <cell r="B794" t="str">
            <v>Pečovatelská služba</v>
          </cell>
        </row>
        <row r="795">
          <cell r="A795">
            <v>52584</v>
          </cell>
          <cell r="B795" t="str">
            <v>Městská knihovna</v>
          </cell>
        </row>
        <row r="796">
          <cell r="A796">
            <v>52620</v>
          </cell>
          <cell r="B796" t="str">
            <v>MTD Mezin. kytar. soutěž</v>
          </cell>
        </row>
        <row r="797">
          <cell r="A797">
            <v>52628</v>
          </cell>
          <cell r="B797" t="str">
            <v>Galerie Felixe Jeneweina</v>
          </cell>
        </row>
        <row r="798">
          <cell r="A798">
            <v>52654</v>
          </cell>
          <cell r="B798" t="str">
            <v>Svatováclavské slavnosti</v>
          </cell>
        </row>
        <row r="799">
          <cell r="A799">
            <v>52658</v>
          </cell>
          <cell r="B799" t="str">
            <v>MTD Hudební festival KH</v>
          </cell>
        </row>
        <row r="800">
          <cell r="A800">
            <v>52701</v>
          </cell>
          <cell r="B800" t="str">
            <v>MŠ</v>
          </cell>
        </row>
        <row r="801">
          <cell r="A801">
            <v>52702</v>
          </cell>
          <cell r="B801" t="str">
            <v>MŠ Pohádka</v>
          </cell>
        </row>
        <row r="802">
          <cell r="A802">
            <v>52703</v>
          </cell>
          <cell r="B802" t="str">
            <v>MŠ Benešova ul.</v>
          </cell>
        </row>
        <row r="803">
          <cell r="A803">
            <v>52720</v>
          </cell>
          <cell r="B803" t="str">
            <v>ZŠ Kamenná stezka</v>
          </cell>
        </row>
        <row r="804">
          <cell r="A804">
            <v>52722</v>
          </cell>
          <cell r="B804" t="str">
            <v>ZŠ TGM</v>
          </cell>
        </row>
        <row r="805">
          <cell r="A805">
            <v>52723</v>
          </cell>
          <cell r="B805" t="str">
            <v>ZŠ Žižkov</v>
          </cell>
        </row>
        <row r="806">
          <cell r="A806">
            <v>52724</v>
          </cell>
          <cell r="B806" t="str">
            <v>ZŠ Žižkov-Eger</v>
          </cell>
        </row>
        <row r="807">
          <cell r="A807">
            <v>52734</v>
          </cell>
          <cell r="B807" t="str">
            <v>Nemocnice PO</v>
          </cell>
        </row>
        <row r="808">
          <cell r="A808">
            <v>52740</v>
          </cell>
          <cell r="B808" t="str">
            <v>ŠJ</v>
          </cell>
        </row>
        <row r="809">
          <cell r="A809">
            <v>52750</v>
          </cell>
          <cell r="B809" t="str">
            <v>ZUŠ</v>
          </cell>
        </row>
        <row r="810">
          <cell r="A810">
            <v>52759</v>
          </cell>
          <cell r="B810" t="str">
            <v>ZŠ J.Palacha</v>
          </cell>
        </row>
        <row r="811">
          <cell r="A811">
            <v>53310</v>
          </cell>
          <cell r="B811" t="str">
            <v>MLR</v>
          </cell>
        </row>
        <row r="812">
          <cell r="A812">
            <v>53320</v>
          </cell>
          <cell r="B812" t="str">
            <v>Tebis</v>
          </cell>
        </row>
        <row r="813">
          <cell r="A813">
            <v>53330</v>
          </cell>
          <cell r="B813" t="str">
            <v>Technické služby</v>
          </cell>
        </row>
        <row r="814">
          <cell r="A814">
            <v>53331</v>
          </cell>
          <cell r="B814" t="str">
            <v>Technické služby</v>
          </cell>
        </row>
        <row r="815">
          <cell r="A815">
            <v>53332</v>
          </cell>
          <cell r="B815" t="str">
            <v>Technické služby</v>
          </cell>
        </row>
        <row r="816">
          <cell r="A816">
            <v>53380</v>
          </cell>
          <cell r="B816" t="str">
            <v>Pivovar</v>
          </cell>
        </row>
        <row r="817">
          <cell r="A817">
            <v>53381</v>
          </cell>
          <cell r="B817" t="str">
            <v>VHS Vrchlice-Maleč</v>
          </cell>
        </row>
        <row r="818">
          <cell r="A818">
            <v>53629</v>
          </cell>
          <cell r="B818" t="str">
            <v>KIC</v>
          </cell>
        </row>
        <row r="819">
          <cell r="A819">
            <v>53667</v>
          </cell>
          <cell r="B819" t="str">
            <v>Průvodcovská služba</v>
          </cell>
        </row>
        <row r="820">
          <cell r="A820">
            <v>53700</v>
          </cell>
          <cell r="B820" t="str">
            <v>Nemocnice s.r.o.</v>
          </cell>
        </row>
        <row r="821">
          <cell r="A821">
            <v>53710</v>
          </cell>
          <cell r="B821" t="str">
            <v>Náklady na přípravu k Nemocnic</v>
          </cell>
        </row>
        <row r="822">
          <cell r="A822">
            <v>53808</v>
          </cell>
          <cell r="B822" t="str">
            <v>Správa majetku města</v>
          </cell>
        </row>
        <row r="823">
          <cell r="A823">
            <v>53913</v>
          </cell>
          <cell r="B823" t="str">
            <v>SK Sparta ČKD K.H., a.s.</v>
          </cell>
        </row>
        <row r="824">
          <cell r="A824">
            <v>55700</v>
          </cell>
          <cell r="B824" t="str">
            <v>Zrušená Nemocnice KH s.r.o.</v>
          </cell>
        </row>
        <row r="825">
          <cell r="A825">
            <v>55734</v>
          </cell>
          <cell r="B825" t="str">
            <v>Zrušená PO Nemocnice</v>
          </cell>
        </row>
        <row r="826">
          <cell r="A826">
            <v>57001</v>
          </cell>
          <cell r="B826" t="str">
            <v>Církevní gymnazium sv.Voršily</v>
          </cell>
        </row>
        <row r="827">
          <cell r="A827">
            <v>57002</v>
          </cell>
          <cell r="B827" t="str">
            <v>Římskokatolická farnost Sedlec</v>
          </cell>
        </row>
        <row r="828">
          <cell r="A828">
            <v>57003</v>
          </cell>
          <cell r="B828" t="str">
            <v>Arciděkanství Kutná Hora</v>
          </cell>
        </row>
        <row r="829">
          <cell r="A829">
            <v>59734</v>
          </cell>
          <cell r="B829" t="str">
            <v>Nemocnice záměr prodat,pronáje</v>
          </cell>
        </row>
        <row r="830">
          <cell r="A830">
            <v>60001</v>
          </cell>
          <cell r="B830" t="str">
            <v>Účet IPB - úvěr</v>
          </cell>
        </row>
        <row r="831">
          <cell r="A831">
            <v>60002</v>
          </cell>
          <cell r="B831" t="str">
            <v>Účet IPB - úvěr</v>
          </cell>
        </row>
        <row r="832">
          <cell r="A832">
            <v>60010</v>
          </cell>
          <cell r="B832" t="str">
            <v>Sociální fond</v>
          </cell>
        </row>
        <row r="833">
          <cell r="A833">
            <v>60020</v>
          </cell>
          <cell r="B833" t="str">
            <v>Odbor správní</v>
          </cell>
        </row>
        <row r="834">
          <cell r="A834">
            <v>60030</v>
          </cell>
          <cell r="B834" t="str">
            <v>Stavební úřad</v>
          </cell>
        </row>
        <row r="835">
          <cell r="A835">
            <v>60050</v>
          </cell>
          <cell r="B835" t="str">
            <v>Kancelář tajemníka</v>
          </cell>
        </row>
        <row r="836">
          <cell r="A836">
            <v>60051</v>
          </cell>
          <cell r="B836" t="str">
            <v>Zastupitelské orgány</v>
          </cell>
        </row>
        <row r="837">
          <cell r="A837">
            <v>60055</v>
          </cell>
          <cell r="B837" t="str">
            <v>Informatika</v>
          </cell>
        </row>
        <row r="838">
          <cell r="A838">
            <v>60059</v>
          </cell>
          <cell r="B838" t="str">
            <v>Vnitřní správa</v>
          </cell>
        </row>
        <row r="839">
          <cell r="A839">
            <v>60060</v>
          </cell>
          <cell r="B839" t="str">
            <v>Interní audit</v>
          </cell>
        </row>
        <row r="840">
          <cell r="A840">
            <v>60070</v>
          </cell>
          <cell r="B840" t="str">
            <v>Živnostenský úřad</v>
          </cell>
        </row>
        <row r="841">
          <cell r="A841">
            <v>60080</v>
          </cell>
          <cell r="B841" t="str">
            <v>Odbor obrany</v>
          </cell>
        </row>
        <row r="842">
          <cell r="A842">
            <v>60090</v>
          </cell>
          <cell r="B842" t="str">
            <v>Odbor ekonomický</v>
          </cell>
        </row>
        <row r="843">
          <cell r="A843">
            <v>60094</v>
          </cell>
          <cell r="B843" t="str">
            <v>Daně a poplatky</v>
          </cell>
        </row>
        <row r="844">
          <cell r="A844">
            <v>60097</v>
          </cell>
          <cell r="B844" t="str">
            <v>Příspěvkové organizace</v>
          </cell>
        </row>
        <row r="845">
          <cell r="A845">
            <v>60204</v>
          </cell>
          <cell r="B845" t="str">
            <v>Mzdy-svatby</v>
          </cell>
        </row>
        <row r="846">
          <cell r="A846">
            <v>60206</v>
          </cell>
          <cell r="B846" t="str">
            <v>Požární ochrana</v>
          </cell>
        </row>
        <row r="847">
          <cell r="A847">
            <v>60207</v>
          </cell>
          <cell r="B847" t="str">
            <v>Stravování</v>
          </cell>
        </row>
        <row r="848">
          <cell r="A848">
            <v>60208</v>
          </cell>
          <cell r="B848" t="str">
            <v>Volby do zastupitel. krajů</v>
          </cell>
        </row>
        <row r="849">
          <cell r="A849">
            <v>60209</v>
          </cell>
          <cell r="B849" t="str">
            <v>Právní služby</v>
          </cell>
        </row>
        <row r="850">
          <cell r="A850">
            <v>60213</v>
          </cell>
          <cell r="B850" t="str">
            <v>Ceniny-kolky</v>
          </cell>
        </row>
        <row r="851">
          <cell r="A851">
            <v>62100</v>
          </cell>
          <cell r="B851" t="str">
            <v>Městská policie</v>
          </cell>
        </row>
        <row r="852">
          <cell r="A852">
            <v>62110</v>
          </cell>
          <cell r="B852" t="str">
            <v>Cena za měření z pokut VP Inve</v>
          </cell>
        </row>
        <row r="853">
          <cell r="A853">
            <v>62200</v>
          </cell>
          <cell r="B853" t="str">
            <v>Vedení MÚ</v>
          </cell>
        </row>
        <row r="854">
          <cell r="A854">
            <v>62300</v>
          </cell>
          <cell r="B854" t="str">
            <v>Odbor doprava-dotace</v>
          </cell>
        </row>
        <row r="855">
          <cell r="A855">
            <v>62600</v>
          </cell>
          <cell r="B855" t="str">
            <v>SAPARD</v>
          </cell>
        </row>
        <row r="856">
          <cell r="A856">
            <v>62601</v>
          </cell>
          <cell r="B856" t="str">
            <v>Mikroregion Kutnohorsko</v>
          </cell>
        </row>
        <row r="857">
          <cell r="A857">
            <v>62700</v>
          </cell>
          <cell r="B857" t="str">
            <v>Sociální odbor</v>
          </cell>
        </row>
        <row r="858">
          <cell r="A858">
            <v>63230</v>
          </cell>
          <cell r="B858" t="str">
            <v>Odbor dopravy</v>
          </cell>
        </row>
        <row r="859">
          <cell r="A859">
            <v>63237</v>
          </cell>
          <cell r="B859" t="str">
            <v>Silniční hospodářství</v>
          </cell>
        </row>
        <row r="860">
          <cell r="A860">
            <v>64100</v>
          </cell>
          <cell r="B860" t="str">
            <v>Dok.cet. ruch k LIMITCE</v>
          </cell>
        </row>
        <row r="861">
          <cell r="A861">
            <v>64235</v>
          </cell>
          <cell r="B861" t="str">
            <v>Sídliště Šipší</v>
          </cell>
        </row>
        <row r="862">
          <cell r="A862">
            <v>64240</v>
          </cell>
          <cell r="B862" t="str">
            <v>Odbor regionálního rozvoje</v>
          </cell>
        </row>
        <row r="863">
          <cell r="A863">
            <v>65250</v>
          </cell>
          <cell r="B863" t="str">
            <v>Odbor životního prostředí</v>
          </cell>
        </row>
        <row r="864">
          <cell r="A864">
            <v>65481</v>
          </cell>
          <cell r="B864" t="str">
            <v>Použití výtěžku VHP</v>
          </cell>
        </row>
        <row r="865">
          <cell r="A865">
            <v>65502</v>
          </cell>
          <cell r="B865" t="str">
            <v>Rekultivace</v>
          </cell>
        </row>
        <row r="866">
          <cell r="A866">
            <v>65503</v>
          </cell>
          <cell r="B866" t="str">
            <v>Tříděný odpad</v>
          </cell>
        </row>
        <row r="867">
          <cell r="A867">
            <v>65504</v>
          </cell>
          <cell r="B867" t="str">
            <v>Sběrný dvůr</v>
          </cell>
        </row>
        <row r="868">
          <cell r="A868">
            <v>65739</v>
          </cell>
          <cell r="B868" t="str">
            <v>Útulek pro psy</v>
          </cell>
        </row>
        <row r="869">
          <cell r="A869">
            <v>65795</v>
          </cell>
          <cell r="B869" t="str">
            <v>Komunální odpad</v>
          </cell>
        </row>
        <row r="870">
          <cell r="A870">
            <v>66201</v>
          </cell>
          <cell r="B870" t="str">
            <v>Omyl</v>
          </cell>
        </row>
        <row r="871">
          <cell r="A871">
            <v>66202</v>
          </cell>
          <cell r="B871" t="str">
            <v>Ceny města KH</v>
          </cell>
        </row>
        <row r="872">
          <cell r="A872">
            <v>66203</v>
          </cell>
          <cell r="B872" t="str">
            <v>Sdělovací prostředky</v>
          </cell>
        </row>
        <row r="873">
          <cell r="A873">
            <v>66260</v>
          </cell>
          <cell r="B873" t="str">
            <v>Odbor kultury</v>
          </cell>
        </row>
        <row r="874">
          <cell r="A874">
            <v>66261</v>
          </cell>
          <cell r="B874" t="str">
            <v>Videofilm studio</v>
          </cell>
        </row>
        <row r="875">
          <cell r="A875">
            <v>66262</v>
          </cell>
          <cell r="B875" t="str">
            <v>Sbor pro obč. zálež.SPOZ</v>
          </cell>
        </row>
        <row r="876">
          <cell r="A876">
            <v>66263</v>
          </cell>
          <cell r="B876" t="str">
            <v>Umělecké soubory</v>
          </cell>
        </row>
        <row r="877">
          <cell r="A877">
            <v>66266</v>
          </cell>
          <cell r="B877" t="str">
            <v>Příspěvky pro kulturu</v>
          </cell>
        </row>
        <row r="878">
          <cell r="A878">
            <v>66622</v>
          </cell>
          <cell r="B878" t="str">
            <v>Kronika</v>
          </cell>
        </row>
        <row r="879">
          <cell r="A879">
            <v>66623</v>
          </cell>
          <cell r="B879" t="str">
            <v>Ostatní kultura</v>
          </cell>
        </row>
        <row r="880">
          <cell r="A880">
            <v>66624</v>
          </cell>
          <cell r="B880" t="str">
            <v>Probouzení Kutné Hory</v>
          </cell>
        </row>
        <row r="881">
          <cell r="A881">
            <v>66625</v>
          </cell>
          <cell r="B881" t="str">
            <v>Krásné město</v>
          </cell>
        </row>
        <row r="882">
          <cell r="A882">
            <v>66653</v>
          </cell>
          <cell r="B882" t="str">
            <v>Propagace</v>
          </cell>
        </row>
        <row r="883">
          <cell r="A883">
            <v>66659</v>
          </cell>
          <cell r="B883" t="str">
            <v>Kutnohorské listy</v>
          </cell>
        </row>
        <row r="884">
          <cell r="A884">
            <v>66660</v>
          </cell>
          <cell r="B884" t="str">
            <v>Kutnohorský dekret</v>
          </cell>
        </row>
        <row r="885">
          <cell r="A885">
            <v>66661</v>
          </cell>
          <cell r="B885" t="str">
            <v>Výročí J.K.Tyla</v>
          </cell>
        </row>
        <row r="886">
          <cell r="A886">
            <v>67270</v>
          </cell>
          <cell r="B886" t="str">
            <v>Sociální odbor</v>
          </cell>
        </row>
        <row r="887">
          <cell r="A887">
            <v>67710</v>
          </cell>
          <cell r="B887" t="str">
            <v>Sociální pomoc ROD</v>
          </cell>
        </row>
        <row r="888">
          <cell r="A888">
            <v>67711</v>
          </cell>
          <cell r="B888" t="str">
            <v>Soc. příspěvek DIA</v>
          </cell>
        </row>
        <row r="889">
          <cell r="A889">
            <v>67713</v>
          </cell>
          <cell r="B889" t="str">
            <v>Soc. DP kapesné</v>
          </cell>
        </row>
        <row r="890">
          <cell r="A890">
            <v>67714</v>
          </cell>
          <cell r="B890" t="str">
            <v>Soc. jednorázová FV</v>
          </cell>
        </row>
        <row r="891">
          <cell r="A891">
            <v>67717</v>
          </cell>
          <cell r="B891" t="str">
            <v>Klub důchodců</v>
          </cell>
        </row>
        <row r="892">
          <cell r="A892">
            <v>67718</v>
          </cell>
          <cell r="B892" t="str">
            <v>Soc. jiná nemoc</v>
          </cell>
        </row>
        <row r="893">
          <cell r="A893">
            <v>67719</v>
          </cell>
          <cell r="B893" t="str">
            <v>Soc. blízká osoba důchodci</v>
          </cell>
        </row>
        <row r="894">
          <cell r="A894">
            <v>67720</v>
          </cell>
          <cell r="B894" t="str">
            <v>Soc. příspěvek nezaměstnaným</v>
          </cell>
        </row>
        <row r="895">
          <cell r="A895">
            <v>67723</v>
          </cell>
          <cell r="B895" t="str">
            <v>Soc. ORT, zdrav. postižení</v>
          </cell>
        </row>
        <row r="896">
          <cell r="A896">
            <v>67724</v>
          </cell>
          <cell r="B896" t="str">
            <v>Soc. krmivo pro slep. psa</v>
          </cell>
        </row>
        <row r="897">
          <cell r="A897">
            <v>67726</v>
          </cell>
          <cell r="B897" t="str">
            <v>Soc. individuální doprava</v>
          </cell>
        </row>
        <row r="898">
          <cell r="A898">
            <v>67727</v>
          </cell>
          <cell r="B898" t="str">
            <v>Soc. provoz telef. stanice</v>
          </cell>
        </row>
        <row r="899">
          <cell r="A899">
            <v>67728</v>
          </cell>
          <cell r="B899" t="str">
            <v>Soc. dálniční známka</v>
          </cell>
        </row>
        <row r="900">
          <cell r="A900">
            <v>67729</v>
          </cell>
          <cell r="B900" t="str">
            <v>Soc. blízká osoba děti</v>
          </cell>
        </row>
        <row r="901">
          <cell r="A901">
            <v>67730</v>
          </cell>
          <cell r="B901" t="str">
            <v>Vystavení ZTP</v>
          </cell>
        </row>
        <row r="902">
          <cell r="A902">
            <v>67750</v>
          </cell>
          <cell r="B902" t="str">
            <v>Soc.přísp. na nákup a opr. MV</v>
          </cell>
        </row>
        <row r="903">
          <cell r="A903">
            <v>67751</v>
          </cell>
          <cell r="B903" t="str">
            <v>Soc. přísp. na benzín</v>
          </cell>
        </row>
        <row r="904">
          <cell r="A904">
            <v>67752</v>
          </cell>
          <cell r="B904" t="str">
            <v>Soc. přísp. na úpravu bytu</v>
          </cell>
        </row>
        <row r="905">
          <cell r="A905">
            <v>67753</v>
          </cell>
          <cell r="B905" t="str">
            <v>Soc. přísp. na nákup pomůcek</v>
          </cell>
        </row>
        <row r="906">
          <cell r="A906">
            <v>67754</v>
          </cell>
          <cell r="B906" t="str">
            <v>Soc. přísp. na výživu</v>
          </cell>
        </row>
        <row r="907">
          <cell r="A907">
            <v>67755</v>
          </cell>
          <cell r="B907" t="str">
            <v>Soc. společ.nepřispůsobení</v>
          </cell>
        </row>
        <row r="908">
          <cell r="A908">
            <v>67756</v>
          </cell>
          <cell r="B908" t="str">
            <v>Soc. potřební-staří občané</v>
          </cell>
        </row>
        <row r="909">
          <cell r="A909">
            <v>67757</v>
          </cell>
          <cell r="B909" t="str">
            <v>Soc. přisp. při péči o osobu b</v>
          </cell>
        </row>
        <row r="910">
          <cell r="A910">
            <v>67758</v>
          </cell>
          <cell r="B910" t="str">
            <v>Soc.přísp. na zvýšené živ. nák</v>
          </cell>
        </row>
        <row r="911">
          <cell r="A911">
            <v>67759</v>
          </cell>
          <cell r="B911" t="str">
            <v>Soc. přísp. na už.bezbar. bytu</v>
          </cell>
        </row>
        <row r="912">
          <cell r="A912">
            <v>67760</v>
          </cell>
          <cell r="B912" t="str">
            <v>Soc.přísp. - okamžitá pomoc</v>
          </cell>
        </row>
        <row r="913">
          <cell r="A913">
            <v>67761</v>
          </cell>
          <cell r="B913" t="str">
            <v>Soc. příspěvek na živobytí</v>
          </cell>
        </row>
        <row r="914">
          <cell r="A914">
            <v>67762</v>
          </cell>
          <cell r="B914" t="str">
            <v>Soc. přísp. doplatek bydlení</v>
          </cell>
        </row>
        <row r="915">
          <cell r="A915">
            <v>67763</v>
          </cell>
          <cell r="B915" t="str">
            <v>Příspěvek na péči</v>
          </cell>
        </row>
        <row r="916">
          <cell r="A916">
            <v>68201</v>
          </cell>
          <cell r="B916" t="str">
            <v>Dokumentace památek</v>
          </cell>
        </row>
        <row r="917">
          <cell r="A917">
            <v>68280</v>
          </cell>
          <cell r="B917" t="str">
            <v>Odbor památkové péče</v>
          </cell>
        </row>
        <row r="918">
          <cell r="A918">
            <v>68656</v>
          </cell>
          <cell r="B918" t="str">
            <v>Dny evropského dědictví</v>
          </cell>
        </row>
        <row r="919">
          <cell r="A919">
            <v>69001</v>
          </cell>
          <cell r="B919" t="str">
            <v>Geometrické plány</v>
          </cell>
        </row>
        <row r="920">
          <cell r="A920">
            <v>69002</v>
          </cell>
          <cell r="B920" t="str">
            <v>Inzeráty</v>
          </cell>
        </row>
        <row r="921">
          <cell r="A921">
            <v>69100</v>
          </cell>
          <cell r="B921" t="str">
            <v>Bud.spol.vlastn.-vratka příjmů</v>
          </cell>
        </row>
        <row r="922">
          <cell r="A922">
            <v>69101</v>
          </cell>
          <cell r="B922" t="str">
            <v>Automaty TS</v>
          </cell>
        </row>
        <row r="923">
          <cell r="A923">
            <v>69200</v>
          </cell>
          <cell r="B923" t="str">
            <v>Výdaje byty</v>
          </cell>
        </row>
        <row r="924">
          <cell r="A924">
            <v>69201</v>
          </cell>
          <cell r="B924" t="str">
            <v>Dorotovič-postoup.pohl. ze SMM</v>
          </cell>
        </row>
        <row r="925">
          <cell r="A925">
            <v>69208</v>
          </cell>
          <cell r="B925" t="str">
            <v>Náhr.ubyt. neplatičů</v>
          </cell>
        </row>
        <row r="926">
          <cell r="A926">
            <v>69209</v>
          </cell>
          <cell r="B926" t="str">
            <v>Poplatek za vymáhání pohledáve</v>
          </cell>
        </row>
        <row r="927">
          <cell r="A927">
            <v>69210</v>
          </cell>
          <cell r="B927" t="str">
            <v>Poplatek za uvolnění</v>
          </cell>
        </row>
        <row r="928">
          <cell r="A928">
            <v>69235</v>
          </cell>
          <cell r="B928" t="str">
            <v>Sídliště Šipší přeznačení</v>
          </cell>
        </row>
        <row r="929">
          <cell r="A929">
            <v>69250</v>
          </cell>
          <cell r="B929" t="str">
            <v>Odpadkové koše</v>
          </cell>
        </row>
        <row r="930">
          <cell r="A930">
            <v>69290</v>
          </cell>
          <cell r="B930" t="str">
            <v>Odbor správy majetku</v>
          </cell>
        </row>
        <row r="931">
          <cell r="A931">
            <v>69292</v>
          </cell>
          <cell r="B931" t="str">
            <v>Odd. majetkové</v>
          </cell>
        </row>
        <row r="932">
          <cell r="A932">
            <v>69295</v>
          </cell>
          <cell r="B932" t="str">
            <v>Odd. bytové</v>
          </cell>
        </row>
        <row r="933">
          <cell r="A933">
            <v>69296</v>
          </cell>
          <cell r="B933" t="str">
            <v>Odd. technické</v>
          </cell>
        </row>
        <row r="934">
          <cell r="A934">
            <v>69297</v>
          </cell>
          <cell r="B934" t="str">
            <v>Odd. památek</v>
          </cell>
        </row>
        <row r="935">
          <cell r="A935">
            <v>69299</v>
          </cell>
          <cell r="B935" t="str">
            <v>Odd. rozvoj a investice</v>
          </cell>
        </row>
        <row r="936">
          <cell r="A936">
            <v>69300</v>
          </cell>
          <cell r="B936" t="str">
            <v>Výdaje v priv. domech</v>
          </cell>
        </row>
        <row r="937">
          <cell r="A937">
            <v>69301</v>
          </cell>
          <cell r="B937" t="str">
            <v>Nezprivatizované byty - ostatní služby</v>
          </cell>
        </row>
        <row r="938">
          <cell r="A938">
            <v>69330</v>
          </cell>
          <cell r="B938" t="str">
            <v>Daň z nemovitosti</v>
          </cell>
        </row>
        <row r="939">
          <cell r="A939">
            <v>69400</v>
          </cell>
          <cell r="B939" t="str">
            <v>Výdaje nebyty</v>
          </cell>
        </row>
        <row r="940">
          <cell r="A940">
            <v>69409</v>
          </cell>
          <cell r="B940" t="str">
            <v>Služby nebytové prostory</v>
          </cell>
        </row>
        <row r="941">
          <cell r="A941">
            <v>69450</v>
          </cell>
          <cell r="B941" t="str">
            <v>Slavnostní osv.nebyty</v>
          </cell>
        </row>
        <row r="942">
          <cell r="A942">
            <v>69470</v>
          </cell>
          <cell r="B942" t="str">
            <v>Fond regenerace</v>
          </cell>
        </row>
        <row r="943">
          <cell r="A943">
            <v>69500</v>
          </cell>
          <cell r="B943" t="str">
            <v>Plán odpadového hospodářství</v>
          </cell>
        </row>
        <row r="944">
          <cell r="A944">
            <v>69503</v>
          </cell>
          <cell r="B944" t="str">
            <v>Tříděný odpad MVE</v>
          </cell>
        </row>
        <row r="945">
          <cell r="A945">
            <v>69600</v>
          </cell>
          <cell r="B945" t="str">
            <v>Veřejná zeleň</v>
          </cell>
        </row>
        <row r="946">
          <cell r="A946">
            <v>69601</v>
          </cell>
          <cell r="B946" t="str">
            <v>Další členění technického odd.</v>
          </cell>
        </row>
        <row r="947">
          <cell r="A947">
            <v>69602</v>
          </cell>
          <cell r="B947" t="str">
            <v>Další členění technického odd.</v>
          </cell>
        </row>
        <row r="948">
          <cell r="A948">
            <v>69650</v>
          </cell>
          <cell r="B948" t="str">
            <v>Poj.události,živelní pohromy</v>
          </cell>
        </row>
        <row r="949">
          <cell r="A949">
            <v>69651</v>
          </cell>
          <cell r="B949" t="str">
            <v>Poj. události krádeže, poškoze</v>
          </cell>
        </row>
        <row r="950">
          <cell r="A950">
            <v>69739</v>
          </cell>
          <cell r="B950" t="str">
            <v>Záchytná stanice pro psy</v>
          </cell>
        </row>
        <row r="951">
          <cell r="A951">
            <v>69786</v>
          </cell>
          <cell r="B951" t="str">
            <v>Platba pohl. CMSS za obyv.</v>
          </cell>
        </row>
        <row r="952">
          <cell r="A952">
            <v>69795</v>
          </cell>
          <cell r="B952" t="str">
            <v>Komunální odpad MVE</v>
          </cell>
        </row>
        <row r="953">
          <cell r="A953">
            <v>69796</v>
          </cell>
          <cell r="B953" t="str">
            <v>Komunální odpad TS</v>
          </cell>
        </row>
        <row r="954">
          <cell r="A954">
            <v>69800</v>
          </cell>
          <cell r="B954" t="str">
            <v>Krajani z Kazachstánu</v>
          </cell>
        </row>
        <row r="955">
          <cell r="A955">
            <v>90801</v>
          </cell>
          <cell r="B955" t="str">
            <v>Mylné platby</v>
          </cell>
        </row>
        <row r="956">
          <cell r="A956">
            <v>98071</v>
          </cell>
          <cell r="B956" t="str">
            <v>Výdaje na volby (FV)</v>
          </cell>
        </row>
        <row r="957">
          <cell r="A957">
            <v>988101</v>
          </cell>
          <cell r="B957" t="str">
            <v>Úroku ČS 40</v>
          </cell>
        </row>
        <row r="958">
          <cell r="A958">
            <v>988102</v>
          </cell>
          <cell r="B958" t="str">
            <v>Úroku ČS 20</v>
          </cell>
        </row>
        <row r="959">
          <cell r="A959">
            <v>988103</v>
          </cell>
          <cell r="B959" t="str">
            <v>Úrok ČS překl.</v>
          </cell>
        </row>
        <row r="960">
          <cell r="A960">
            <v>988104</v>
          </cell>
          <cell r="B960" t="str">
            <v>Úrok ČS Benešova ul. 16,5</v>
          </cell>
        </row>
        <row r="961">
          <cell r="A961">
            <v>988105</v>
          </cell>
          <cell r="B961" t="str">
            <v>Úrok ČS kontokorent 15</v>
          </cell>
        </row>
        <row r="962">
          <cell r="A962">
            <v>988106</v>
          </cell>
          <cell r="B962" t="str">
            <v>Úrok ČS invest. 17,7 M Nemocni</v>
          </cell>
        </row>
        <row r="963">
          <cell r="A963">
            <v>988107</v>
          </cell>
          <cell r="B963" t="str">
            <v>Úrok ČS 20 Nemocnice</v>
          </cell>
        </row>
        <row r="964">
          <cell r="A964">
            <v>988108</v>
          </cell>
          <cell r="B964" t="str">
            <v>Úrok ČS 9,82 12 b.j.</v>
          </cell>
        </row>
        <row r="965">
          <cell r="A965">
            <v>988109</v>
          </cell>
          <cell r="B965" t="str">
            <v>Úrok ČS 30 NsAČ</v>
          </cell>
        </row>
        <row r="966">
          <cell r="A966">
            <v>988110</v>
          </cell>
          <cell r="B966" t="str">
            <v>Úrok ČS 33,6 bazény</v>
          </cell>
        </row>
        <row r="967">
          <cell r="A967">
            <v>988111</v>
          </cell>
          <cell r="B967" t="str">
            <v>Úrok ČS 14 TEBIS</v>
          </cell>
        </row>
        <row r="968">
          <cell r="A968">
            <v>988112</v>
          </cell>
          <cell r="B968" t="str">
            <v>Úrok ČS parkoviště Klimeška</v>
          </cell>
        </row>
        <row r="969">
          <cell r="A969">
            <v>988117</v>
          </cell>
          <cell r="B969" t="str">
            <v>Úrok ČS hřiště TGM</v>
          </cell>
        </row>
        <row r="970">
          <cell r="A970">
            <v>988118</v>
          </cell>
          <cell r="B970" t="str">
            <v>Úrok ČS sídliště Šipší</v>
          </cell>
        </row>
        <row r="971">
          <cell r="A971">
            <v>988201</v>
          </cell>
          <cell r="B971" t="str">
            <v>Úrok ČSOB 20</v>
          </cell>
        </row>
        <row r="972">
          <cell r="A972">
            <v>988202</v>
          </cell>
          <cell r="B972" t="str">
            <v>Úrok ČSOB 10</v>
          </cell>
        </row>
        <row r="973">
          <cell r="A973">
            <v>988203</v>
          </cell>
          <cell r="B973" t="str">
            <v>Úrok Kino</v>
          </cell>
        </row>
        <row r="974">
          <cell r="A974">
            <v>988401</v>
          </cell>
          <cell r="B974" t="str">
            <v>Úrok KB Klimeška 13</v>
          </cell>
        </row>
        <row r="975">
          <cell r="A975">
            <v>988402</v>
          </cell>
          <cell r="B975" t="str">
            <v>Úrok KB pivovar 16</v>
          </cell>
        </row>
        <row r="976">
          <cell r="A976">
            <v>988403</v>
          </cell>
          <cell r="B976" t="str">
            <v>Úrok KB kontokorent</v>
          </cell>
        </row>
        <row r="977">
          <cell r="A977">
            <v>988404</v>
          </cell>
          <cell r="B977" t="str">
            <v>Úrok KB 16 tepelné hospod.</v>
          </cell>
        </row>
        <row r="978">
          <cell r="A978">
            <v>988501</v>
          </cell>
          <cell r="B978" t="str">
            <v>Úrok ČMHB Pušk.I 14,9</v>
          </cell>
        </row>
        <row r="979">
          <cell r="A979">
            <v>988502</v>
          </cell>
          <cell r="B979" t="str">
            <v>Úrok ČMHB Pušk.II 18,8</v>
          </cell>
        </row>
        <row r="980">
          <cell r="A980">
            <v>988601</v>
          </cell>
          <cell r="B980" t="str">
            <v>Úrok Volksbank venk. bazény</v>
          </cell>
        </row>
        <row r="981">
          <cell r="A981">
            <v>999101</v>
          </cell>
          <cell r="B981" t="str">
            <v>Úvěr ČS 40</v>
          </cell>
        </row>
        <row r="982">
          <cell r="A982">
            <v>999102</v>
          </cell>
          <cell r="B982" t="str">
            <v>Úvěr ČS 20</v>
          </cell>
        </row>
        <row r="983">
          <cell r="A983">
            <v>999103</v>
          </cell>
          <cell r="B983" t="str">
            <v>Úvěr ČS překl.</v>
          </cell>
        </row>
        <row r="984">
          <cell r="A984">
            <v>999104</v>
          </cell>
          <cell r="B984" t="str">
            <v>Hypot.úvěr ČS Benešova 16,5</v>
          </cell>
        </row>
        <row r="985">
          <cell r="A985">
            <v>999105</v>
          </cell>
          <cell r="B985" t="str">
            <v>ČS kontokorent 15</v>
          </cell>
        </row>
        <row r="986">
          <cell r="A986">
            <v>999106</v>
          </cell>
          <cell r="B986" t="str">
            <v>ČS úvěr dlouh. NsAČ 17,7</v>
          </cell>
        </row>
        <row r="987">
          <cell r="A987">
            <v>999107</v>
          </cell>
          <cell r="B987" t="str">
            <v>ČS 20 úvěr Nemocnice</v>
          </cell>
        </row>
        <row r="988">
          <cell r="A988">
            <v>999108</v>
          </cell>
          <cell r="B988" t="str">
            <v>Úvěr ČS 9,82 12 b.j.</v>
          </cell>
        </row>
        <row r="989">
          <cell r="A989">
            <v>999109</v>
          </cell>
          <cell r="B989" t="str">
            <v>ČS 30ml úvěr NsAČ</v>
          </cell>
        </row>
        <row r="990">
          <cell r="A990">
            <v>999110</v>
          </cell>
          <cell r="B990" t="str">
            <v>ČS33,6 bazény -přeúvěr.z VBan</v>
          </cell>
        </row>
        <row r="991">
          <cell r="A991">
            <v>999111</v>
          </cell>
          <cell r="B991" t="str">
            <v>ČS 14 TEBIS</v>
          </cell>
        </row>
        <row r="992">
          <cell r="A992">
            <v>999112</v>
          </cell>
          <cell r="B992" t="str">
            <v>ČS z 15 ml parkoviště Klimeška</v>
          </cell>
        </row>
        <row r="993">
          <cell r="A993">
            <v>999118</v>
          </cell>
          <cell r="B993" t="str">
            <v>ČS z 15 ml sídliště Šipší</v>
          </cell>
        </row>
        <row r="994">
          <cell r="A994">
            <v>999201</v>
          </cell>
          <cell r="B994" t="str">
            <v>Úvěr ČSOB 20</v>
          </cell>
        </row>
        <row r="995">
          <cell r="A995">
            <v>999202</v>
          </cell>
          <cell r="B995" t="str">
            <v>Úvěr ČSOB 10</v>
          </cell>
        </row>
        <row r="996">
          <cell r="A996">
            <v>999203</v>
          </cell>
          <cell r="B996" t="str">
            <v>Úvěr Kino</v>
          </cell>
        </row>
        <row r="997">
          <cell r="A997">
            <v>999205</v>
          </cell>
          <cell r="B997" t="str">
            <v>Kontokorent ČSOB</v>
          </cell>
        </row>
        <row r="998">
          <cell r="A998">
            <v>999301</v>
          </cell>
          <cell r="B998" t="str">
            <v>SF ŽP</v>
          </cell>
        </row>
        <row r="999">
          <cell r="A999">
            <v>999401</v>
          </cell>
          <cell r="B999" t="str">
            <v>Úvěr KB Klimeška 13</v>
          </cell>
        </row>
        <row r="1000">
          <cell r="A1000">
            <v>999402</v>
          </cell>
          <cell r="B1000" t="str">
            <v>Úvěr KB pivovar 16</v>
          </cell>
        </row>
        <row r="1001">
          <cell r="A1001">
            <v>999403</v>
          </cell>
          <cell r="B1001" t="str">
            <v>Úvěr KB kontokorent</v>
          </cell>
        </row>
        <row r="1002">
          <cell r="A1002">
            <v>999404</v>
          </cell>
          <cell r="B1002" t="str">
            <v>Úvěr KB 16 tepelné hospod.</v>
          </cell>
        </row>
        <row r="1003">
          <cell r="A1003">
            <v>999501</v>
          </cell>
          <cell r="B1003" t="str">
            <v>Úvěr ČMHB Pušk.I 14,9</v>
          </cell>
        </row>
        <row r="1004">
          <cell r="A1004">
            <v>999502</v>
          </cell>
          <cell r="B1004" t="str">
            <v>Úvěr.ČMHB Pušk.II 18,8</v>
          </cell>
        </row>
        <row r="1005">
          <cell r="A1005">
            <v>999601</v>
          </cell>
          <cell r="B1005" t="str">
            <v>Úvěr Vbank bazény- od 3/06 ČS</v>
          </cell>
        </row>
        <row r="1006">
          <cell r="A1006">
            <v>992434312</v>
          </cell>
          <cell r="B1006" t="str">
            <v>Vlašský dvůr-dlažba nádv.limit</v>
          </cell>
        </row>
        <row r="1007">
          <cell r="A1007">
            <v>999214052</v>
          </cell>
          <cell r="B1007" t="str">
            <v>Kamerový mon.systém-limit</v>
          </cell>
        </row>
        <row r="1008">
          <cell r="A1008">
            <v>999214214</v>
          </cell>
          <cell r="B1008" t="str">
            <v>Informační výstražný systém</v>
          </cell>
        </row>
        <row r="1009">
          <cell r="A1009">
            <v>999217112</v>
          </cell>
          <cell r="B1009" t="str">
            <v>Dokumentace cestovní ruch</v>
          </cell>
        </row>
        <row r="1010">
          <cell r="A1010">
            <v>999222043</v>
          </cell>
          <cell r="B1010" t="str">
            <v>Územní energet.koncepce-limit</v>
          </cell>
        </row>
        <row r="1011">
          <cell r="A1011">
            <v>999233510</v>
          </cell>
          <cell r="B1011" t="str">
            <v>Rekonstrukce hřiště SOKOL</v>
          </cell>
        </row>
        <row r="1012">
          <cell r="A1012">
            <v>999298110</v>
          </cell>
          <cell r="B1012" t="str">
            <v>Rekonstr.hřiště Sparta ČKD-LIM</v>
          </cell>
        </row>
        <row r="1013">
          <cell r="A1013">
            <v>999298113</v>
          </cell>
          <cell r="B1013" t="str">
            <v>Opěrná zeď Kouřimská-limit</v>
          </cell>
        </row>
        <row r="1014">
          <cell r="A1014">
            <v>999298210</v>
          </cell>
          <cell r="B1014" t="str">
            <v>MŠ Pohádka rekonstrukce-limitk</v>
          </cell>
        </row>
        <row r="1015">
          <cell r="A1015">
            <v>999298211</v>
          </cell>
          <cell r="B1015" t="str">
            <v>ZŠ TGM - limitka okna</v>
          </cell>
        </row>
        <row r="1016">
          <cell r="A1016">
            <v>999298214</v>
          </cell>
          <cell r="B1016" t="str">
            <v>Šk družina ZŠ Žižkov - limitka</v>
          </cell>
        </row>
        <row r="1017">
          <cell r="A1017">
            <v>999307440</v>
          </cell>
          <cell r="B1017" t="str">
            <v>Dotace vojenské hroby</v>
          </cell>
        </row>
        <row r="1018">
          <cell r="A1018">
            <v>999314013</v>
          </cell>
          <cell r="B1018" t="str">
            <v>Limitka - kamerový systém</v>
          </cell>
        </row>
        <row r="1019">
          <cell r="A1019">
            <v>999317420</v>
          </cell>
          <cell r="B1019" t="str">
            <v>Dotace byty Puškinská</v>
          </cell>
        </row>
        <row r="1020">
          <cell r="A1020">
            <v>999322054</v>
          </cell>
          <cell r="B1020" t="str">
            <v>Akreditace PZ Na Rovinách</v>
          </cell>
        </row>
        <row r="1021">
          <cell r="A1021">
            <v>999333515</v>
          </cell>
          <cell r="B1021" t="str">
            <v>Staveb. rekonstr. ZS - limitka</v>
          </cell>
        </row>
        <row r="1022">
          <cell r="A1022">
            <v>999334030</v>
          </cell>
          <cell r="B1022" t="str">
            <v>Dotace záchrana architek.dědic</v>
          </cell>
        </row>
        <row r="1023">
          <cell r="A1023">
            <v>999335020</v>
          </cell>
          <cell r="B1023" t="str">
            <v>Limitka- PO NsAČ</v>
          </cell>
        </row>
        <row r="1024">
          <cell r="A1024">
            <v>999335210</v>
          </cell>
          <cell r="B1024" t="str">
            <v>Dotace NsAČ</v>
          </cell>
        </row>
        <row r="1025">
          <cell r="A1025">
            <v>999398810</v>
          </cell>
          <cell r="B1025" t="str">
            <v>Venkovní bazény-přístavba</v>
          </cell>
        </row>
        <row r="1026">
          <cell r="A1026">
            <v>999434312</v>
          </cell>
          <cell r="B1026" t="str">
            <v>13 soch u Jezuit.koleje-limitk</v>
          </cell>
        </row>
        <row r="1027">
          <cell r="A1027">
            <v>999925591</v>
          </cell>
          <cell r="B1027" t="str">
            <v>Rek.6 b.j. Vojtěšská - SFRB</v>
          </cell>
        </row>
        <row r="1028">
          <cell r="A1028">
            <v>999925592</v>
          </cell>
          <cell r="B1028" t="str">
            <v>Výstavba 12 b.j. - SFRB</v>
          </cell>
        </row>
        <row r="1029">
          <cell r="A1029">
            <v>999927031</v>
          </cell>
          <cell r="B1029" t="str">
            <v>Staveb. úpravy 10 b.j.-limitk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u"/>
      <sheetName val="aktuální čerpání"/>
      <sheetName val="OrgC"/>
      <sheetName val="priloha_2b"/>
      <sheetName val="orJ"/>
      <sheetName val="polozky"/>
      <sheetName val="kap"/>
      <sheetName val="UZ"/>
      <sheetName val="paragrafy"/>
      <sheetName val="RO"/>
      <sheetName val="UP"/>
      <sheetName val="RO_FENIX_RM_interky"/>
      <sheetName val="RO_FENIX_ZM"/>
      <sheetName val="OrgC_rozčlenění"/>
      <sheetName val="UP_Dářa"/>
      <sheetName val="APK"/>
      <sheetName val="strategické řízení"/>
      <sheetName val="pokuty"/>
      <sheetName val="úvěr"/>
      <sheetName val="List1"/>
      <sheetName val="Lis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SpPo</v>
          </cell>
          <cell r="B1" t="str">
            <v>Text</v>
          </cell>
        </row>
        <row r="2">
          <cell r="A2">
            <v>1111</v>
          </cell>
          <cell r="B2" t="str">
            <v>Daň z příj.fyz.osob ze závis.č</v>
          </cell>
        </row>
        <row r="3">
          <cell r="A3">
            <v>1112</v>
          </cell>
          <cell r="B3" t="str">
            <v>Daň z příj.fyz.os.z sam.výd.č.</v>
          </cell>
        </row>
        <row r="4">
          <cell r="A4">
            <v>1113</v>
          </cell>
          <cell r="B4" t="str">
            <v>Daň z příj.fyz.os.z kapit.výn.</v>
          </cell>
        </row>
        <row r="5">
          <cell r="A5">
            <v>1119</v>
          </cell>
          <cell r="B5" t="str">
            <v>Zruš.daně z př.fyzic.osob j.n.</v>
          </cell>
        </row>
        <row r="6">
          <cell r="A6">
            <v>1121</v>
          </cell>
          <cell r="B6" t="str">
            <v>Daň z příjmů právnických osob</v>
          </cell>
        </row>
        <row r="7">
          <cell r="A7">
            <v>1122</v>
          </cell>
          <cell r="B7" t="str">
            <v>Daň z příjmů práv.osob za obce</v>
          </cell>
        </row>
        <row r="8">
          <cell r="A8">
            <v>1123</v>
          </cell>
          <cell r="B8" t="str">
            <v>Daň z příj. práv.osob za kraje</v>
          </cell>
        </row>
        <row r="9">
          <cell r="A9">
            <v>1129</v>
          </cell>
          <cell r="B9" t="str">
            <v>Zruš.daně-příjem práv.osob</v>
          </cell>
        </row>
        <row r="10">
          <cell r="A10">
            <v>1211</v>
          </cell>
          <cell r="B10" t="str">
            <v>Daň z přidané hodnoty</v>
          </cell>
        </row>
        <row r="11">
          <cell r="A11">
            <v>1219</v>
          </cell>
          <cell r="B11" t="str">
            <v>Zrušené daně ze zboží a služeb</v>
          </cell>
        </row>
        <row r="12">
          <cell r="A12">
            <v>1221</v>
          </cell>
          <cell r="B12" t="str">
            <v>Spotř. daň z minerálních olejů</v>
          </cell>
        </row>
        <row r="13">
          <cell r="A13">
            <v>1222</v>
          </cell>
          <cell r="B13" t="str">
            <v>Spotřební daň z lihu</v>
          </cell>
        </row>
        <row r="14">
          <cell r="A14">
            <v>1223</v>
          </cell>
          <cell r="B14" t="str">
            <v>Spotřební daň z piva</v>
          </cell>
        </row>
        <row r="15">
          <cell r="A15">
            <v>1224</v>
          </cell>
          <cell r="B15" t="str">
            <v>Spotř.daň z vína a meziproduk.</v>
          </cell>
        </row>
        <row r="16">
          <cell r="A16">
            <v>1225</v>
          </cell>
          <cell r="B16" t="str">
            <v>Spotřební daň z tabák.výrobků</v>
          </cell>
        </row>
        <row r="17">
          <cell r="A17">
            <v>1226</v>
          </cell>
          <cell r="B17" t="str">
            <v>Poplat.-látky poškozující o.v.</v>
          </cell>
        </row>
        <row r="18">
          <cell r="A18">
            <v>1227</v>
          </cell>
          <cell r="B18" t="str">
            <v>Přípl.k vstup.-veř.produk.kino</v>
          </cell>
        </row>
        <row r="19">
          <cell r="A19">
            <v>1321</v>
          </cell>
          <cell r="B19" t="str">
            <v>Daň silniční</v>
          </cell>
        </row>
        <row r="20">
          <cell r="A20">
            <v>1322</v>
          </cell>
          <cell r="B20" t="str">
            <v>Popl.za užív.dálnic,rychl.sil.</v>
          </cell>
        </row>
        <row r="21">
          <cell r="A21">
            <v>1331</v>
          </cell>
          <cell r="B21" t="str">
            <v>Poplatky-vypouštění odpad.vod</v>
          </cell>
        </row>
        <row r="22">
          <cell r="A22">
            <v>1332</v>
          </cell>
          <cell r="B22" t="str">
            <v>Popl. za znečišťování ovzduší</v>
          </cell>
        </row>
        <row r="23">
          <cell r="A23">
            <v>1333</v>
          </cell>
          <cell r="B23" t="str">
            <v>Poplatky za uložení odpadů</v>
          </cell>
        </row>
        <row r="24">
          <cell r="A24">
            <v>1334</v>
          </cell>
          <cell r="B24" t="str">
            <v>Odvody za odnětí půdy-z.p.f.</v>
          </cell>
        </row>
        <row r="25">
          <cell r="A25">
            <v>1335</v>
          </cell>
          <cell r="B25" t="str">
            <v>Popl.-odnětí poz.-funkce lesa</v>
          </cell>
        </row>
        <row r="26">
          <cell r="A26">
            <v>1336</v>
          </cell>
          <cell r="B26" t="str">
            <v>Popl.za povol.vypouš.odpad.vod</v>
          </cell>
        </row>
        <row r="27">
          <cell r="A27">
            <v>1337</v>
          </cell>
          <cell r="B27" t="str">
            <v>Poplatek-likvidace kom.odpadu</v>
          </cell>
        </row>
        <row r="28">
          <cell r="A28">
            <v>1338</v>
          </cell>
          <cell r="B28" t="str">
            <v>Reg.a eviden. poplat. za obaly</v>
          </cell>
        </row>
        <row r="29">
          <cell r="A29">
            <v>1339</v>
          </cell>
          <cell r="B29" t="str">
            <v>Ost.popl.a odvody-živ.prostř.</v>
          </cell>
        </row>
        <row r="30">
          <cell r="A30">
            <v>1340</v>
          </cell>
          <cell r="B30" t="str">
            <v>Poplatek za komunální odpad</v>
          </cell>
        </row>
        <row r="31">
          <cell r="A31">
            <v>1341</v>
          </cell>
          <cell r="B31" t="str">
            <v>Poplatek ze psů</v>
          </cell>
        </row>
        <row r="32">
          <cell r="A32">
            <v>1342</v>
          </cell>
          <cell r="B32" t="str">
            <v>Popl.za lázeň.nebo rekr.pobyt</v>
          </cell>
        </row>
        <row r="33">
          <cell r="A33">
            <v>1343</v>
          </cell>
          <cell r="B33" t="str">
            <v>Popl.užívání veřej.prostranst.</v>
          </cell>
        </row>
        <row r="34">
          <cell r="A34">
            <v>1344</v>
          </cell>
          <cell r="B34" t="str">
            <v>Poplatek ze vstupného</v>
          </cell>
        </row>
        <row r="35">
          <cell r="A35">
            <v>1345</v>
          </cell>
          <cell r="B35" t="str">
            <v>Poplatek z ubytovací kapacity</v>
          </cell>
        </row>
        <row r="36">
          <cell r="A36">
            <v>1346</v>
          </cell>
          <cell r="B36" t="str">
            <v>Popl.za povol.k vjezdu do v.m.</v>
          </cell>
        </row>
        <row r="37">
          <cell r="A37">
            <v>1347</v>
          </cell>
          <cell r="B37" t="str">
            <v>Popl. za prov.výh.hr.přístroj</v>
          </cell>
        </row>
        <row r="38">
          <cell r="A38">
            <v>1348</v>
          </cell>
          <cell r="B38" t="str">
            <v>Popl.za zhodnoc.staveb.pozemku</v>
          </cell>
        </row>
        <row r="39">
          <cell r="A39">
            <v>1349</v>
          </cell>
          <cell r="B39" t="str">
            <v>Zrušené místní poplatky</v>
          </cell>
        </row>
        <row r="40">
          <cell r="A40">
            <v>1351</v>
          </cell>
          <cell r="B40" t="str">
            <v>Odvod výtěž.z provoz. loterií</v>
          </cell>
        </row>
        <row r="41">
          <cell r="A41">
            <v>1352</v>
          </cell>
          <cell r="B41" t="str">
            <v>Odvod za státní dozor</v>
          </cell>
        </row>
        <row r="42">
          <cell r="A42">
            <v>1353</v>
          </cell>
          <cell r="B42" t="str">
            <v>Příjmy za zkoušky-řidič.opráv.</v>
          </cell>
        </row>
        <row r="43">
          <cell r="A43">
            <v>1354</v>
          </cell>
          <cell r="B43" t="str">
            <v>Příjmy z licencí pro kam.dopr.</v>
          </cell>
        </row>
        <row r="44">
          <cell r="A44">
            <v>1355</v>
          </cell>
          <cell r="B44" t="str">
            <v>VHP</v>
          </cell>
        </row>
        <row r="45">
          <cell r="A45">
            <v>1356</v>
          </cell>
          <cell r="B45" t="str">
            <v>Příjmy z úhrad za dobývání nerostů</v>
          </cell>
        </row>
        <row r="46">
          <cell r="A46">
            <v>1359</v>
          </cell>
          <cell r="B46" t="str">
            <v>Ostatní odvody z vyb.čin.-j.n.</v>
          </cell>
        </row>
        <row r="47">
          <cell r="A47">
            <v>1361</v>
          </cell>
          <cell r="B47" t="str">
            <v>Správní poplatky</v>
          </cell>
        </row>
        <row r="48">
          <cell r="A48">
            <v>1381</v>
          </cell>
          <cell r="B48" t="str">
            <v>Daň z hazardních her</v>
          </cell>
        </row>
        <row r="49">
          <cell r="A49">
            <v>1401</v>
          </cell>
          <cell r="B49" t="str">
            <v>Clo</v>
          </cell>
        </row>
        <row r="50">
          <cell r="A50">
            <v>1402</v>
          </cell>
          <cell r="B50" t="str">
            <v>Podíl na clech</v>
          </cell>
        </row>
        <row r="51">
          <cell r="A51">
            <v>1409</v>
          </cell>
          <cell r="B51" t="str">
            <v>Zruš.daně z mezin.obch.a tran.</v>
          </cell>
        </row>
        <row r="52">
          <cell r="A52">
            <v>1511</v>
          </cell>
          <cell r="B52" t="str">
            <v>Daň z nemovitostí</v>
          </cell>
        </row>
        <row r="53">
          <cell r="A53">
            <v>1521</v>
          </cell>
          <cell r="B53" t="str">
            <v>Daň dědická</v>
          </cell>
        </row>
        <row r="54">
          <cell r="A54">
            <v>1522</v>
          </cell>
          <cell r="B54" t="str">
            <v>Daň darovací</v>
          </cell>
        </row>
        <row r="55">
          <cell r="A55">
            <v>1523</v>
          </cell>
          <cell r="B55" t="str">
            <v>Daň z převodu nemovitostí</v>
          </cell>
        </row>
        <row r="56">
          <cell r="A56">
            <v>1529</v>
          </cell>
          <cell r="B56" t="str">
            <v>Zruš.daně z maj.a kap.převodů</v>
          </cell>
        </row>
        <row r="57">
          <cell r="A57">
            <v>1611</v>
          </cell>
          <cell r="B57" t="str">
            <v>Poj.na důch.poj.-zaměstnavatel</v>
          </cell>
        </row>
        <row r="58">
          <cell r="A58">
            <v>1612</v>
          </cell>
          <cell r="B58" t="str">
            <v>Poj.na důch.poj.-zaměstnanec</v>
          </cell>
        </row>
        <row r="59">
          <cell r="A59">
            <v>1613</v>
          </cell>
          <cell r="B59" t="str">
            <v>Pojistné na důch.pojiš.od OSVČ</v>
          </cell>
        </row>
        <row r="60">
          <cell r="A60">
            <v>1614</v>
          </cell>
          <cell r="B60" t="str">
            <v>Poj.na nem.poj.-zaměstnavatel</v>
          </cell>
        </row>
        <row r="61">
          <cell r="A61">
            <v>1615</v>
          </cell>
          <cell r="B61" t="str">
            <v>Poj.na nem.poj.-zaměstnanec</v>
          </cell>
        </row>
        <row r="62">
          <cell r="A62">
            <v>1617</v>
          </cell>
          <cell r="B62" t="str">
            <v>Přís.na pol.zam.-zaměstnavatel</v>
          </cell>
        </row>
        <row r="63">
          <cell r="A63">
            <v>1618</v>
          </cell>
          <cell r="B63" t="str">
            <v>Přísp.na pol.zam.-zaměstnanec</v>
          </cell>
        </row>
        <row r="64">
          <cell r="A64">
            <v>1621</v>
          </cell>
          <cell r="B64" t="str">
            <v>Přísp.na polit.zaměstn.od OSVČ</v>
          </cell>
        </row>
        <row r="65">
          <cell r="A65">
            <v>1627</v>
          </cell>
          <cell r="B65" t="str">
            <v>Přirážky k pojistnému</v>
          </cell>
        </row>
        <row r="66">
          <cell r="A66">
            <v>1628</v>
          </cell>
          <cell r="B66" t="str">
            <v>Příslušenství pojistného</v>
          </cell>
        </row>
        <row r="67">
          <cell r="A67">
            <v>1631</v>
          </cell>
          <cell r="B67" t="str">
            <v>Poj.na zdr.poj.-zaměstnavatel</v>
          </cell>
        </row>
        <row r="68">
          <cell r="A68">
            <v>1632</v>
          </cell>
          <cell r="B68" t="str">
            <v>Poj.na zdr.poj.-zaměstnanec</v>
          </cell>
        </row>
        <row r="69">
          <cell r="A69">
            <v>1633</v>
          </cell>
          <cell r="B69" t="str">
            <v>Poj.na zdr.poj. od OSVČ</v>
          </cell>
        </row>
        <row r="70">
          <cell r="A70">
            <v>1638</v>
          </cell>
          <cell r="B70" t="str">
            <v>Příslušen.poj.na zdr.pojištění</v>
          </cell>
        </row>
        <row r="71">
          <cell r="A71">
            <v>1641</v>
          </cell>
          <cell r="B71" t="str">
            <v>Pojistné na úrazové pojištění</v>
          </cell>
        </row>
        <row r="72">
          <cell r="A72">
            <v>1642</v>
          </cell>
          <cell r="B72" t="str">
            <v>Přirážky k pojistnému</v>
          </cell>
        </row>
        <row r="73">
          <cell r="A73">
            <v>1643</v>
          </cell>
          <cell r="B73" t="str">
            <v>Příslušenství pojistného</v>
          </cell>
        </row>
        <row r="74">
          <cell r="A74">
            <v>1691</v>
          </cell>
          <cell r="B74" t="str">
            <v>Zruš.daně a odvody z obj. mezd</v>
          </cell>
        </row>
        <row r="75">
          <cell r="A75">
            <v>1701</v>
          </cell>
          <cell r="B75" t="str">
            <v>Nerozúčt.a neident.daň.příjmy</v>
          </cell>
        </row>
        <row r="76">
          <cell r="A76">
            <v>1702</v>
          </cell>
          <cell r="B76" t="str">
            <v>Tržby z prodeje kolků</v>
          </cell>
        </row>
        <row r="77">
          <cell r="A77">
            <v>1703</v>
          </cell>
          <cell r="B77" t="str">
            <v>Odvody-změněná prac.schopnost</v>
          </cell>
        </row>
        <row r="78">
          <cell r="A78">
            <v>1704</v>
          </cell>
          <cell r="B78" t="str">
            <v>Příslušenství</v>
          </cell>
        </row>
        <row r="79">
          <cell r="A79">
            <v>1705</v>
          </cell>
          <cell r="B79" t="str">
            <v>Podíl na dávkách z cukru</v>
          </cell>
        </row>
        <row r="80">
          <cell r="A80">
            <v>1706</v>
          </cell>
          <cell r="B80" t="str">
            <v>Dávky z cukru</v>
          </cell>
        </row>
        <row r="81">
          <cell r="A81">
            <v>2111</v>
          </cell>
          <cell r="B81" t="str">
            <v>Příj.z poskyt.služeb a výrobků</v>
          </cell>
        </row>
        <row r="82">
          <cell r="A82">
            <v>2112</v>
          </cell>
          <cell r="B82" t="str">
            <v>Příj.z prodeje zboží</v>
          </cell>
        </row>
        <row r="83">
          <cell r="A83">
            <v>2113</v>
          </cell>
          <cell r="B83" t="str">
            <v>Příjmy ze školného</v>
          </cell>
        </row>
        <row r="84">
          <cell r="A84">
            <v>2114</v>
          </cell>
          <cell r="B84" t="str">
            <v>Mýtné</v>
          </cell>
        </row>
        <row r="85">
          <cell r="A85">
            <v>2119</v>
          </cell>
          <cell r="B85" t="str">
            <v>Ostatní příjmy z vlastní čin.</v>
          </cell>
        </row>
        <row r="86">
          <cell r="A86">
            <v>2121</v>
          </cell>
          <cell r="B86" t="str">
            <v>Odvody přebytků ústřed.banky</v>
          </cell>
        </row>
        <row r="87">
          <cell r="A87">
            <v>2122</v>
          </cell>
          <cell r="B87" t="str">
            <v>Odvody PO</v>
          </cell>
        </row>
        <row r="88">
          <cell r="A88">
            <v>2123</v>
          </cell>
          <cell r="B88" t="str">
            <v>Ostatní odvody PO</v>
          </cell>
        </row>
        <row r="89">
          <cell r="A89">
            <v>2124</v>
          </cell>
          <cell r="B89" t="str">
            <v>Odv.škol.pr.os.zříz.st.,kr.,ob</v>
          </cell>
        </row>
        <row r="90">
          <cell r="A90">
            <v>2129</v>
          </cell>
          <cell r="B90" t="str">
            <v>Ost.odvo.přebytků org.s př.vzt</v>
          </cell>
        </row>
        <row r="91">
          <cell r="A91">
            <v>2131</v>
          </cell>
          <cell r="B91" t="str">
            <v>Příjmy z pronájmu pozemků</v>
          </cell>
        </row>
        <row r="92">
          <cell r="A92">
            <v>2132</v>
          </cell>
          <cell r="B92" t="str">
            <v>Příj.z pronáj.ost.nemovitostí</v>
          </cell>
        </row>
        <row r="93">
          <cell r="A93">
            <v>2133</v>
          </cell>
          <cell r="B93" t="str">
            <v>Příjmy z pronájmu mov.věcí</v>
          </cell>
        </row>
        <row r="94">
          <cell r="A94">
            <v>2139</v>
          </cell>
          <cell r="B94" t="str">
            <v>Ostatní příjmy z pronáj.majet.</v>
          </cell>
        </row>
        <row r="95">
          <cell r="A95">
            <v>2141</v>
          </cell>
          <cell r="B95" t="str">
            <v>Příjmy z úroků (část)</v>
          </cell>
        </row>
        <row r="96">
          <cell r="A96">
            <v>2142</v>
          </cell>
          <cell r="B96" t="str">
            <v>Př.z podílů na zisku a divid.</v>
          </cell>
        </row>
        <row r="97">
          <cell r="A97">
            <v>2143</v>
          </cell>
          <cell r="B97" t="str">
            <v>Realizované kurzové zisky</v>
          </cell>
        </row>
        <row r="98">
          <cell r="A98">
            <v>2144</v>
          </cell>
          <cell r="B98" t="str">
            <v>Příjmy z úroků ze stát.dluhop.</v>
          </cell>
        </row>
        <row r="99">
          <cell r="A99">
            <v>2145</v>
          </cell>
          <cell r="B99" t="str">
            <v>Příjmy z úroků z komun.dluhop.</v>
          </cell>
        </row>
        <row r="100">
          <cell r="A100">
            <v>2149</v>
          </cell>
          <cell r="B100" t="str">
            <v>Ostatní příjmy z výnosů fin.majetku</v>
          </cell>
        </row>
        <row r="101">
          <cell r="A101">
            <v>2151</v>
          </cell>
          <cell r="B101" t="str">
            <v>Soudní poplatky</v>
          </cell>
        </row>
        <row r="102">
          <cell r="A102">
            <v>2210</v>
          </cell>
          <cell r="B102" t="str">
            <v>Přijaté sankční platby</v>
          </cell>
        </row>
        <row r="103">
          <cell r="A103">
            <v>2211</v>
          </cell>
          <cell r="B103" t="str">
            <v>Sanční platby</v>
          </cell>
        </row>
        <row r="104">
          <cell r="A104">
            <v>2212</v>
          </cell>
          <cell r="B104" t="str">
            <v>Pokuty</v>
          </cell>
        </row>
        <row r="105">
          <cell r="A105">
            <v>2221</v>
          </cell>
          <cell r="B105" t="str">
            <v>Přijaté vrat.transferů od JVR</v>
          </cell>
        </row>
        <row r="106">
          <cell r="A106">
            <v>2222</v>
          </cell>
          <cell r="B106" t="str">
            <v>Ost.příj.z FV před.let od JVR</v>
          </cell>
        </row>
        <row r="107">
          <cell r="A107">
            <v>2223</v>
          </cell>
          <cell r="B107" t="str">
            <v>Příj.z FV min.let kraj-obce</v>
          </cell>
        </row>
        <row r="108">
          <cell r="A108">
            <v>2224</v>
          </cell>
          <cell r="B108" t="str">
            <v>Vratky nevyuž.prostředků z NF</v>
          </cell>
        </row>
        <row r="109">
          <cell r="A109">
            <v>2225</v>
          </cell>
          <cell r="B109" t="str">
            <v>Úhrada pr.-zákon o ochraně zam</v>
          </cell>
        </row>
        <row r="110">
          <cell r="A110">
            <v>2226</v>
          </cell>
          <cell r="B110" t="str">
            <v>Příjmy z fin.vyp.min.let-obce</v>
          </cell>
        </row>
        <row r="111">
          <cell r="A111">
            <v>2227</v>
          </cell>
          <cell r="B111" t="str">
            <v>Příjmy z fin.vyp.min.let-regio</v>
          </cell>
        </row>
        <row r="112">
          <cell r="A112">
            <v>2229</v>
          </cell>
          <cell r="B112" t="str">
            <v>Ost.přijaté vratky transferů</v>
          </cell>
        </row>
        <row r="113">
          <cell r="A113">
            <v>2310</v>
          </cell>
          <cell r="B113" t="str">
            <v>Př.z prod.krát.a drob.dlouh.m.</v>
          </cell>
        </row>
        <row r="114">
          <cell r="A114">
            <v>2321</v>
          </cell>
          <cell r="B114" t="str">
            <v>Přijaté neinvestiční dary</v>
          </cell>
        </row>
        <row r="115">
          <cell r="A115">
            <v>2322</v>
          </cell>
          <cell r="B115" t="str">
            <v>Přijaté pojistné náhrady</v>
          </cell>
        </row>
        <row r="116">
          <cell r="A116">
            <v>2324</v>
          </cell>
          <cell r="B116" t="str">
            <v>Přij.nekapit.příspěvky,náhrady</v>
          </cell>
        </row>
        <row r="117">
          <cell r="A117">
            <v>2325</v>
          </cell>
          <cell r="B117" t="str">
            <v>Vratky p.z NF-vyrovnání k.roz.</v>
          </cell>
        </row>
        <row r="118">
          <cell r="A118">
            <v>2326</v>
          </cell>
          <cell r="B118" t="str">
            <v>Vratky p.z NF-neplnění mez.sml</v>
          </cell>
        </row>
        <row r="119">
          <cell r="A119">
            <v>2327</v>
          </cell>
          <cell r="B119" t="str">
            <v>Úhr.p.-SR odvedl ES za NF</v>
          </cell>
        </row>
        <row r="120">
          <cell r="A120">
            <v>2328</v>
          </cell>
          <cell r="B120" t="str">
            <v>Neidentifikované příjmy</v>
          </cell>
        </row>
        <row r="121">
          <cell r="A121">
            <v>2329</v>
          </cell>
          <cell r="B121" t="str">
            <v>Ostatní nedaňové příjmy j.n.</v>
          </cell>
        </row>
        <row r="122">
          <cell r="A122">
            <v>2341</v>
          </cell>
          <cell r="B122" t="str">
            <v>Popl.za využ.zdr.přir.min.vody</v>
          </cell>
        </row>
        <row r="123">
          <cell r="A123">
            <v>2342</v>
          </cell>
          <cell r="B123" t="str">
            <v>Platby za odebr.množ.pod.vody</v>
          </cell>
        </row>
        <row r="124">
          <cell r="A124">
            <v>2343</v>
          </cell>
          <cell r="B124" t="str">
            <v>Př.z úhr.vydob.prost.,vyd.ner.</v>
          </cell>
        </row>
        <row r="125">
          <cell r="A125">
            <v>2351</v>
          </cell>
          <cell r="B125" t="str">
            <v>Popl.za udrž.patentu v platn.</v>
          </cell>
        </row>
        <row r="126">
          <cell r="A126">
            <v>2352</v>
          </cell>
          <cell r="B126" t="str">
            <v>Popl.za udrž.evr.paten.v plat</v>
          </cell>
        </row>
        <row r="127">
          <cell r="A127">
            <v>2353</v>
          </cell>
          <cell r="B127" t="str">
            <v>Popl.za udr.dod.ochr.osv.p.lec</v>
          </cell>
        </row>
        <row r="128">
          <cell r="A128">
            <v>2361</v>
          </cell>
          <cell r="B128" t="str">
            <v>Pojist.na nemoc.pojiš.od OSVČ</v>
          </cell>
        </row>
        <row r="129">
          <cell r="A129">
            <v>2362</v>
          </cell>
          <cell r="B129" t="str">
            <v>Dobrov.pojistné na důch.poj.</v>
          </cell>
        </row>
        <row r="130">
          <cell r="A130">
            <v>2411</v>
          </cell>
          <cell r="B130" t="str">
            <v>Splátky půj.prostř.od fyz.osob</v>
          </cell>
        </row>
        <row r="131">
          <cell r="A131">
            <v>2412</v>
          </cell>
          <cell r="B131" t="str">
            <v>Splátky půj.pr.-práv.os.-nefin</v>
          </cell>
        </row>
        <row r="132">
          <cell r="A132">
            <v>2413</v>
          </cell>
          <cell r="B132" t="str">
            <v>Splátky půj.pr.-práv.os.-finan</v>
          </cell>
        </row>
        <row r="133">
          <cell r="A133">
            <v>2414</v>
          </cell>
          <cell r="B133" t="str">
            <v>Splátky půj.pr.-pod.ve vl.stát</v>
          </cell>
        </row>
        <row r="134">
          <cell r="A134">
            <v>2420</v>
          </cell>
          <cell r="B134" t="str">
            <v>Splátky půj.prostř. od OPS</v>
          </cell>
        </row>
        <row r="135">
          <cell r="A135">
            <v>2431</v>
          </cell>
          <cell r="B135" t="str">
            <v>Splátky půj.prostředků od SR</v>
          </cell>
        </row>
        <row r="136">
          <cell r="A136">
            <v>2432</v>
          </cell>
          <cell r="B136" t="str">
            <v>Splátky půj.prostředků od SF</v>
          </cell>
        </row>
        <row r="137">
          <cell r="A137">
            <v>2433</v>
          </cell>
          <cell r="B137" t="str">
            <v>Splátky p.p.-zvl.fondy ústř.ú.</v>
          </cell>
        </row>
        <row r="138">
          <cell r="A138">
            <v>2434</v>
          </cell>
          <cell r="B138" t="str">
            <v>Splátky p.p.-f.soc.,zdrav.poj.</v>
          </cell>
        </row>
        <row r="139">
          <cell r="A139">
            <v>2439</v>
          </cell>
          <cell r="B139" t="str">
            <v>Ost.splátky p.prostř.od veř.ro</v>
          </cell>
        </row>
        <row r="140">
          <cell r="A140">
            <v>2441</v>
          </cell>
          <cell r="B140" t="str">
            <v>Splátky půjč. prostř. od obcí</v>
          </cell>
        </row>
        <row r="141">
          <cell r="A141">
            <v>2442</v>
          </cell>
          <cell r="B141" t="str">
            <v>Splátky půjč. prostř. od krajů</v>
          </cell>
        </row>
        <row r="142">
          <cell r="A142">
            <v>2443</v>
          </cell>
          <cell r="B142" t="str">
            <v>Splátky půjč.prostř.od reg.rad</v>
          </cell>
        </row>
        <row r="143">
          <cell r="A143">
            <v>2449</v>
          </cell>
          <cell r="B143" t="str">
            <v>Ost.splátky p.p. od VR územ.ú.</v>
          </cell>
        </row>
        <row r="144">
          <cell r="A144">
            <v>2451</v>
          </cell>
          <cell r="B144" t="str">
            <v>Splátky půj.prostř. od PO</v>
          </cell>
        </row>
        <row r="145">
          <cell r="A145">
            <v>2452</v>
          </cell>
          <cell r="B145" t="str">
            <v>Splátky půj.prostř.od vys.škol</v>
          </cell>
        </row>
        <row r="146">
          <cell r="A146">
            <v>2459</v>
          </cell>
          <cell r="B146" t="str">
            <v>Splátky půj.prostř.od ost.subj</v>
          </cell>
        </row>
        <row r="147">
          <cell r="A147">
            <v>2460</v>
          </cell>
          <cell r="B147" t="str">
            <v>Splátky půj.pr.od obyvatelstva</v>
          </cell>
        </row>
        <row r="148">
          <cell r="A148">
            <v>2470</v>
          </cell>
          <cell r="B148" t="str">
            <v>Splátky půj.prost.ze zahraničí</v>
          </cell>
        </row>
        <row r="149">
          <cell r="A149">
            <v>2481</v>
          </cell>
          <cell r="B149" t="str">
            <v>Příjmy od dluž.za real.záruk</v>
          </cell>
        </row>
        <row r="150">
          <cell r="A150">
            <v>2482</v>
          </cell>
          <cell r="B150" t="str">
            <v>Příjmy od dluž.za zapl.dodávek</v>
          </cell>
        </row>
        <row r="151">
          <cell r="A151">
            <v>3111</v>
          </cell>
          <cell r="B151" t="str">
            <v>Příjmy z prodeje pozemků</v>
          </cell>
        </row>
        <row r="152">
          <cell r="A152">
            <v>3112</v>
          </cell>
          <cell r="B152" t="str">
            <v>Příjmy z prod.ost.nemovitostí</v>
          </cell>
        </row>
        <row r="153">
          <cell r="A153">
            <v>3113</v>
          </cell>
          <cell r="B153" t="str">
            <v>Příjmy z prodeje ost. HDM</v>
          </cell>
        </row>
        <row r="154">
          <cell r="A154">
            <v>3114</v>
          </cell>
          <cell r="B154" t="str">
            <v>Příjmy z prodeje NDM</v>
          </cell>
        </row>
        <row r="155">
          <cell r="A155">
            <v>3119</v>
          </cell>
          <cell r="B155" t="str">
            <v>Ostatní příjmy z prodeje DM</v>
          </cell>
        </row>
        <row r="156">
          <cell r="A156">
            <v>3121</v>
          </cell>
          <cell r="B156" t="str">
            <v>Přijaté dary na pořízení DM</v>
          </cell>
        </row>
        <row r="157">
          <cell r="A157">
            <v>3122</v>
          </cell>
          <cell r="B157" t="str">
            <v>Přij.příspěvky na pořízení DM</v>
          </cell>
        </row>
        <row r="158">
          <cell r="A158">
            <v>3129</v>
          </cell>
          <cell r="B158" t="str">
            <v>Ostatní investiční příjmy j.n.</v>
          </cell>
        </row>
        <row r="159">
          <cell r="A159">
            <v>3201</v>
          </cell>
          <cell r="B159" t="str">
            <v>Příjmy z prodeje akcií</v>
          </cell>
        </row>
        <row r="160">
          <cell r="A160">
            <v>3202</v>
          </cell>
          <cell r="B160" t="str">
            <v>Příjmy z prodeje majet.podílů</v>
          </cell>
        </row>
        <row r="161">
          <cell r="A161">
            <v>4111</v>
          </cell>
          <cell r="B161" t="str">
            <v>Neinv.přijaté transf.z VPS SR</v>
          </cell>
        </row>
        <row r="162">
          <cell r="A162">
            <v>4112</v>
          </cell>
          <cell r="B162" t="str">
            <v>Neinv.přij.tran.ze SR-s.d.vzt.</v>
          </cell>
        </row>
        <row r="163">
          <cell r="A163">
            <v>4113</v>
          </cell>
          <cell r="B163" t="str">
            <v>Neinv.přijaté transfery ze SF</v>
          </cell>
        </row>
        <row r="164">
          <cell r="A164">
            <v>4114</v>
          </cell>
          <cell r="B164" t="str">
            <v>Neinv.přij.tran.-zvl.f.ústř.ú</v>
          </cell>
        </row>
        <row r="165">
          <cell r="A165">
            <v>4115</v>
          </cell>
          <cell r="B165" t="str">
            <v>Neinv.př.tran.od f.soc.zdr.poj</v>
          </cell>
        </row>
        <row r="166">
          <cell r="A166">
            <v>4116</v>
          </cell>
          <cell r="B166" t="str">
            <v>Ost.neinv.přij.transfery ze SR</v>
          </cell>
        </row>
        <row r="167">
          <cell r="A167">
            <v>4118</v>
          </cell>
          <cell r="B167" t="str">
            <v>Neinvestiční převody z NF</v>
          </cell>
        </row>
        <row r="168">
          <cell r="A168">
            <v>4119</v>
          </cell>
          <cell r="B168" t="str">
            <v>Ost.neinv.př.tran.od r.ústř.ú.</v>
          </cell>
        </row>
        <row r="169">
          <cell r="A169">
            <v>4121</v>
          </cell>
          <cell r="B169" t="str">
            <v>Neinv.přijaté transf.od obcí</v>
          </cell>
        </row>
        <row r="170">
          <cell r="A170">
            <v>4122</v>
          </cell>
          <cell r="B170" t="str">
            <v>Neinv.přijaté transf.od krajů</v>
          </cell>
        </row>
        <row r="171">
          <cell r="A171">
            <v>4123</v>
          </cell>
          <cell r="B171" t="str">
            <v>Neinv.přijaté transf.-reg.rada</v>
          </cell>
        </row>
        <row r="172">
          <cell r="A172">
            <v>4129</v>
          </cell>
          <cell r="B172" t="str">
            <v>Ost.neinv.př.tran.od r.územ.ú.</v>
          </cell>
        </row>
        <row r="173">
          <cell r="A173">
            <v>4131</v>
          </cell>
          <cell r="B173" t="str">
            <v>Přev.z vl.fondů hosp.činnosti</v>
          </cell>
        </row>
        <row r="174">
          <cell r="A174">
            <v>4132</v>
          </cell>
          <cell r="B174" t="str">
            <v>Přev.z ostat. vlastních fondů</v>
          </cell>
        </row>
        <row r="175">
          <cell r="A175">
            <v>4133</v>
          </cell>
          <cell r="B175" t="str">
            <v>Převody z vl.rezervních fondů</v>
          </cell>
        </row>
        <row r="176">
          <cell r="A176">
            <v>4134</v>
          </cell>
          <cell r="B176" t="str">
            <v>Převody z rozpočtových účtů</v>
          </cell>
        </row>
        <row r="177">
          <cell r="A177">
            <v>4135</v>
          </cell>
          <cell r="B177" t="str">
            <v>Převody z rezervních fondů OSS</v>
          </cell>
        </row>
        <row r="178">
          <cell r="A178">
            <v>4136</v>
          </cell>
          <cell r="B178" t="str">
            <v>Převody z jiných fondů OSS</v>
          </cell>
        </row>
        <row r="179">
          <cell r="A179">
            <v>4138</v>
          </cell>
          <cell r="B179" t="str">
            <v>Převody z vlatní pokladny</v>
          </cell>
        </row>
        <row r="180">
          <cell r="A180">
            <v>4139</v>
          </cell>
          <cell r="B180" t="str">
            <v>Ost.převody z vlastních fondů</v>
          </cell>
        </row>
        <row r="181">
          <cell r="A181">
            <v>4151</v>
          </cell>
          <cell r="B181" t="str">
            <v>Neinv.přij.transf.od ciz.stát</v>
          </cell>
        </row>
        <row r="182">
          <cell r="A182">
            <v>4152</v>
          </cell>
          <cell r="B182" t="str">
            <v>Neinv.přij.tran.-mezinár.inst</v>
          </cell>
        </row>
        <row r="183">
          <cell r="A183">
            <v>4153</v>
          </cell>
          <cell r="B183" t="str">
            <v>Neinv.transfery přijaté od EU</v>
          </cell>
        </row>
        <row r="184">
          <cell r="A184">
            <v>4154</v>
          </cell>
          <cell r="B184" t="str">
            <v>Přij.kompenz.platby z rozp.EU</v>
          </cell>
        </row>
        <row r="185">
          <cell r="A185">
            <v>4159</v>
          </cell>
          <cell r="B185" t="str">
            <v>Ost.neinv.přij.transf.ze zahr.</v>
          </cell>
        </row>
        <row r="186">
          <cell r="A186">
            <v>4160</v>
          </cell>
          <cell r="B186" t="str">
            <v>Neinv.přijaté transfery ze SFA</v>
          </cell>
        </row>
        <row r="187">
          <cell r="A187">
            <v>4211</v>
          </cell>
          <cell r="B187" t="str">
            <v>Invest.přijaté transf.z VPS SR</v>
          </cell>
        </row>
        <row r="188">
          <cell r="A188">
            <v>4212</v>
          </cell>
          <cell r="B188" t="str">
            <v>Inv.př.tran.ze SR -s.dot.vztah</v>
          </cell>
        </row>
        <row r="189">
          <cell r="A189">
            <v>4213</v>
          </cell>
          <cell r="B189" t="str">
            <v>Inv. přijaté transfery ze SF</v>
          </cell>
        </row>
        <row r="190">
          <cell r="A190">
            <v>4214</v>
          </cell>
          <cell r="B190" t="str">
            <v>Inv.přij.tran.ze zvl.f.ústř.ú.</v>
          </cell>
        </row>
        <row r="191">
          <cell r="A191">
            <v>4216</v>
          </cell>
          <cell r="B191" t="str">
            <v>Ost.invest.přij.transf.ze SR</v>
          </cell>
        </row>
        <row r="192">
          <cell r="A192">
            <v>4218</v>
          </cell>
          <cell r="B192" t="str">
            <v>Investiční převody z NF</v>
          </cell>
        </row>
        <row r="193">
          <cell r="A193">
            <v>4219</v>
          </cell>
          <cell r="B193" t="str">
            <v>Invest.př.transf.od VR ústř.ú.</v>
          </cell>
        </row>
        <row r="194">
          <cell r="A194">
            <v>4221</v>
          </cell>
          <cell r="B194" t="str">
            <v>Invest.přijaté transf.od obcí</v>
          </cell>
        </row>
        <row r="195">
          <cell r="A195">
            <v>4222</v>
          </cell>
          <cell r="B195" t="str">
            <v>Invest.přijaté transf.od krajů</v>
          </cell>
        </row>
        <row r="196">
          <cell r="A196">
            <v>4223</v>
          </cell>
          <cell r="B196" t="str">
            <v>Invest.přij.transf.od reg.rad</v>
          </cell>
        </row>
        <row r="197">
          <cell r="A197">
            <v>4229</v>
          </cell>
          <cell r="B197" t="str">
            <v>Ost.inv.př.transf.od r.územ.ú.</v>
          </cell>
        </row>
        <row r="198">
          <cell r="A198">
            <v>4231</v>
          </cell>
          <cell r="B198" t="str">
            <v>Inv.přij.tran.od cizich států</v>
          </cell>
        </row>
        <row r="199">
          <cell r="A199">
            <v>4232</v>
          </cell>
          <cell r="B199" t="str">
            <v>Inv.př.transf.od mezinár.inst.</v>
          </cell>
        </row>
        <row r="200">
          <cell r="A200">
            <v>4233</v>
          </cell>
          <cell r="B200" t="str">
            <v>Invest.transfery přijaté od EU</v>
          </cell>
        </row>
        <row r="201">
          <cell r="A201">
            <v>4240</v>
          </cell>
          <cell r="B201" t="str">
            <v>Invest.přijaté transf.ze SFA</v>
          </cell>
        </row>
        <row r="202">
          <cell r="A202">
            <v>5011</v>
          </cell>
          <cell r="B202" t="str">
            <v>Platy zaměst. v prac. poměru</v>
          </cell>
        </row>
        <row r="203">
          <cell r="A203">
            <v>5012</v>
          </cell>
          <cell r="B203" t="str">
            <v>Pl.zam.ozb.sb.a sl.ve sl.pom</v>
          </cell>
        </row>
        <row r="204">
          <cell r="A204">
            <v>5013</v>
          </cell>
          <cell r="B204" t="str">
            <v>Platy stat.zaměst.ve spr.úřad</v>
          </cell>
        </row>
        <row r="205">
          <cell r="A205">
            <v>5014</v>
          </cell>
          <cell r="B205" t="str">
            <v>Pl.zam.v pr.pom.od.od pl.ús.č</v>
          </cell>
        </row>
        <row r="206">
          <cell r="A206">
            <v>5019</v>
          </cell>
          <cell r="B206" t="str">
            <v>Ostatní platy</v>
          </cell>
        </row>
        <row r="207">
          <cell r="A207">
            <v>5021</v>
          </cell>
          <cell r="B207" t="str">
            <v>Ostatní osobní výdaje</v>
          </cell>
        </row>
        <row r="208">
          <cell r="A208">
            <v>5022</v>
          </cell>
          <cell r="B208" t="str">
            <v>Platy představitelů stát.moci</v>
          </cell>
        </row>
        <row r="209">
          <cell r="A209">
            <v>5023</v>
          </cell>
          <cell r="B209" t="str">
            <v>Odměny čl.zastup.obcí a krajů</v>
          </cell>
        </row>
        <row r="210">
          <cell r="A210">
            <v>5024</v>
          </cell>
          <cell r="B210" t="str">
            <v>Odstupné</v>
          </cell>
        </row>
        <row r="211">
          <cell r="A211">
            <v>5025</v>
          </cell>
          <cell r="B211" t="str">
            <v>Odbytné</v>
          </cell>
        </row>
        <row r="212">
          <cell r="A212">
            <v>5026</v>
          </cell>
          <cell r="B212" t="str">
            <v>Odchodné</v>
          </cell>
        </row>
        <row r="213">
          <cell r="A213">
            <v>5027</v>
          </cell>
          <cell r="B213" t="str">
            <v>Nál.osob vykonáv.voj.cvičení..</v>
          </cell>
        </row>
        <row r="214">
          <cell r="A214">
            <v>5029</v>
          </cell>
          <cell r="B214" t="str">
            <v>Ost.platby za prov.prac.j.n.</v>
          </cell>
        </row>
        <row r="215">
          <cell r="A215">
            <v>5031</v>
          </cell>
          <cell r="B215" t="str">
            <v>Pov.pojistné na soc.zab...</v>
          </cell>
        </row>
        <row r="216">
          <cell r="A216">
            <v>5032</v>
          </cell>
          <cell r="B216" t="str">
            <v>Pov.pojistné na veř.zdrav.poj.</v>
          </cell>
        </row>
        <row r="217">
          <cell r="A217">
            <v>5038</v>
          </cell>
          <cell r="B217" t="str">
            <v>Povinné pojistné na úraz.poj.</v>
          </cell>
        </row>
        <row r="218">
          <cell r="A218">
            <v>5039</v>
          </cell>
          <cell r="B218" t="str">
            <v>Ost.pov.poj.placené zaměstnav.</v>
          </cell>
        </row>
        <row r="219">
          <cell r="A219">
            <v>5041</v>
          </cell>
          <cell r="B219" t="str">
            <v>Odměny za užití dušev.vlastn.</v>
          </cell>
        </row>
        <row r="220">
          <cell r="A220">
            <v>5051</v>
          </cell>
          <cell r="B220" t="str">
            <v>Mzdové náhrady</v>
          </cell>
        </row>
        <row r="221">
          <cell r="A221">
            <v>5131</v>
          </cell>
          <cell r="B221" t="str">
            <v>Potraviny</v>
          </cell>
        </row>
        <row r="222">
          <cell r="A222">
            <v>5132</v>
          </cell>
          <cell r="B222" t="str">
            <v>Ochranné pomůcky</v>
          </cell>
        </row>
        <row r="223">
          <cell r="A223">
            <v>5133</v>
          </cell>
          <cell r="B223" t="str">
            <v>Léky a zdravotnický materiál</v>
          </cell>
        </row>
        <row r="224">
          <cell r="A224">
            <v>5134</v>
          </cell>
          <cell r="B224" t="str">
            <v>Prádlo, oděv a obuv</v>
          </cell>
        </row>
        <row r="225">
          <cell r="A225">
            <v>5135</v>
          </cell>
          <cell r="B225" t="str">
            <v>Učebnice a bezpl.šk.potřeby</v>
          </cell>
        </row>
        <row r="226">
          <cell r="A226">
            <v>5136</v>
          </cell>
          <cell r="B226" t="str">
            <v>Knihy, učební pomůcky a tisk</v>
          </cell>
        </row>
        <row r="227">
          <cell r="A227">
            <v>5137</v>
          </cell>
          <cell r="B227" t="str">
            <v>DHDM</v>
          </cell>
        </row>
        <row r="228">
          <cell r="A228">
            <v>5138</v>
          </cell>
          <cell r="B228" t="str">
            <v>Nákup zboží</v>
          </cell>
        </row>
        <row r="229">
          <cell r="A229">
            <v>5139</v>
          </cell>
          <cell r="B229" t="str">
            <v>Nákup materiálu j.n.</v>
          </cell>
        </row>
        <row r="230">
          <cell r="A230">
            <v>5141</v>
          </cell>
          <cell r="B230" t="str">
            <v>Úroky vlastní</v>
          </cell>
        </row>
        <row r="231">
          <cell r="A231">
            <v>5142</v>
          </cell>
          <cell r="B231" t="str">
            <v>Realizované kurzové ztráty</v>
          </cell>
        </row>
        <row r="232">
          <cell r="A232">
            <v>5143</v>
          </cell>
          <cell r="B232" t="str">
            <v>Úroky z převz.cizích závazků</v>
          </cell>
        </row>
        <row r="233">
          <cell r="A233">
            <v>5144</v>
          </cell>
          <cell r="B233" t="str">
            <v>Poplatky dluhové služby</v>
          </cell>
        </row>
        <row r="234">
          <cell r="A234">
            <v>5145</v>
          </cell>
          <cell r="B234" t="str">
            <v>Finanční deriváty</v>
          </cell>
        </row>
        <row r="235">
          <cell r="A235">
            <v>5149</v>
          </cell>
          <cell r="B235" t="str">
            <v>Ost. úroky a ost. fin. výdaje</v>
          </cell>
        </row>
        <row r="236">
          <cell r="A236">
            <v>5151</v>
          </cell>
          <cell r="B236" t="str">
            <v>Studená voda</v>
          </cell>
        </row>
        <row r="237">
          <cell r="A237">
            <v>5152</v>
          </cell>
          <cell r="B237" t="str">
            <v>Teplo</v>
          </cell>
        </row>
        <row r="238">
          <cell r="A238">
            <v>5153</v>
          </cell>
          <cell r="B238" t="str">
            <v>Plyn</v>
          </cell>
        </row>
        <row r="239">
          <cell r="A239">
            <v>5154</v>
          </cell>
          <cell r="B239" t="str">
            <v>Elektrická energie</v>
          </cell>
        </row>
        <row r="240">
          <cell r="A240">
            <v>5155</v>
          </cell>
          <cell r="B240" t="str">
            <v>Pevná paliva</v>
          </cell>
        </row>
        <row r="241">
          <cell r="A241">
            <v>5156</v>
          </cell>
          <cell r="B241" t="str">
            <v>Pohonné hmoty a maziva</v>
          </cell>
        </row>
        <row r="242">
          <cell r="A242">
            <v>5157</v>
          </cell>
          <cell r="B242" t="str">
            <v>Teplá voda</v>
          </cell>
        </row>
        <row r="243">
          <cell r="A243">
            <v>5159</v>
          </cell>
          <cell r="B243" t="str">
            <v>Nákup ostat. paliv a energie</v>
          </cell>
        </row>
        <row r="244">
          <cell r="A244">
            <v>5161</v>
          </cell>
          <cell r="B244" t="str">
            <v>Služby pošt</v>
          </cell>
        </row>
        <row r="245">
          <cell r="A245">
            <v>5162</v>
          </cell>
          <cell r="B245" t="str">
            <v>Služby telekom. a radiokom.</v>
          </cell>
        </row>
        <row r="246">
          <cell r="A246">
            <v>5163</v>
          </cell>
          <cell r="B246" t="str">
            <v>Služby peněžních ústavů</v>
          </cell>
        </row>
        <row r="247">
          <cell r="A247">
            <v>5164</v>
          </cell>
          <cell r="B247" t="str">
            <v>Nájemné</v>
          </cell>
        </row>
        <row r="248">
          <cell r="A248">
            <v>5165</v>
          </cell>
          <cell r="B248" t="str">
            <v>Nájemné za půdu</v>
          </cell>
        </row>
        <row r="249">
          <cell r="A249">
            <v>5166</v>
          </cell>
          <cell r="B249" t="str">
            <v>Konzult.,porad.a práv.služby</v>
          </cell>
        </row>
        <row r="250">
          <cell r="A250">
            <v>5167</v>
          </cell>
          <cell r="B250" t="str">
            <v>Služby školení a vzdělávání</v>
          </cell>
        </row>
        <row r="251">
          <cell r="A251">
            <v>5168</v>
          </cell>
          <cell r="B251" t="str">
            <v>Služby zpracování dat</v>
          </cell>
        </row>
        <row r="252">
          <cell r="A252">
            <v>5169</v>
          </cell>
          <cell r="B252" t="str">
            <v>Nákup ostatních služeb</v>
          </cell>
        </row>
        <row r="253">
          <cell r="A253">
            <v>5171</v>
          </cell>
          <cell r="B253" t="str">
            <v>Opravy a udržování</v>
          </cell>
        </row>
        <row r="254">
          <cell r="A254">
            <v>5172</v>
          </cell>
          <cell r="B254" t="str">
            <v>Programové vybavení</v>
          </cell>
        </row>
        <row r="255">
          <cell r="A255">
            <v>5173</v>
          </cell>
          <cell r="B255" t="str">
            <v>Cestovné (tuzem.i zahranič.)</v>
          </cell>
        </row>
        <row r="256">
          <cell r="A256">
            <v>5175</v>
          </cell>
          <cell r="B256" t="str">
            <v>Pohoštění</v>
          </cell>
        </row>
        <row r="257">
          <cell r="A257">
            <v>5176</v>
          </cell>
          <cell r="B257" t="str">
            <v>Účast. poplatky na konference</v>
          </cell>
        </row>
        <row r="258">
          <cell r="A258">
            <v>5177</v>
          </cell>
          <cell r="B258" t="str">
            <v>Nákup uměleckých předmětů</v>
          </cell>
        </row>
        <row r="259">
          <cell r="A259">
            <v>5178</v>
          </cell>
          <cell r="B259" t="str">
            <v>Nájemné za náj. s právem koupě</v>
          </cell>
        </row>
        <row r="260">
          <cell r="A260">
            <v>5179</v>
          </cell>
          <cell r="B260" t="str">
            <v>Ostatní nákupy j.n.</v>
          </cell>
        </row>
        <row r="261">
          <cell r="A261">
            <v>5181</v>
          </cell>
          <cell r="B261" t="str">
            <v>Poskytnuté zál.vnitř.org.jedn.</v>
          </cell>
        </row>
        <row r="262">
          <cell r="A262">
            <v>5182</v>
          </cell>
          <cell r="B262" t="str">
            <v>Poskytované zálohy vl.pokladně</v>
          </cell>
        </row>
        <row r="263">
          <cell r="A263">
            <v>5183</v>
          </cell>
          <cell r="B263" t="str">
            <v>Výdaje na realizaci záruk</v>
          </cell>
        </row>
        <row r="264">
          <cell r="A264">
            <v>5184</v>
          </cell>
          <cell r="B264" t="str">
            <v>Výdaje na vládní úvěry</v>
          </cell>
        </row>
        <row r="265">
          <cell r="A265">
            <v>5189</v>
          </cell>
          <cell r="B265" t="str">
            <v>Ostat.poskyt.zálohy a jistiny</v>
          </cell>
        </row>
        <row r="266">
          <cell r="A266">
            <v>5191</v>
          </cell>
          <cell r="B266" t="str">
            <v>Zaplacené sankce</v>
          </cell>
        </row>
        <row r="267">
          <cell r="A267">
            <v>5192</v>
          </cell>
          <cell r="B267" t="str">
            <v>Poskyt.neinv.příspěvky,náhrady</v>
          </cell>
        </row>
        <row r="268">
          <cell r="A268">
            <v>5193</v>
          </cell>
          <cell r="B268" t="str">
            <v>Výd.na dopravní úz.obslužnost</v>
          </cell>
        </row>
        <row r="269">
          <cell r="A269">
            <v>5194</v>
          </cell>
          <cell r="B269" t="str">
            <v>Věcné dary</v>
          </cell>
        </row>
        <row r="270">
          <cell r="A270">
            <v>5195</v>
          </cell>
          <cell r="B270" t="str">
            <v>Odvody-nezaměstnání zdrav.post</v>
          </cell>
        </row>
        <row r="271">
          <cell r="A271">
            <v>5196</v>
          </cell>
          <cell r="B271" t="str">
            <v>Náh.a přís.-úst.fun.a fun.soud</v>
          </cell>
        </row>
        <row r="272">
          <cell r="A272">
            <v>5197</v>
          </cell>
          <cell r="B272" t="str">
            <v>Náhr.zvýš.nákl.-funkce v zahr.</v>
          </cell>
        </row>
        <row r="273">
          <cell r="A273">
            <v>5199</v>
          </cell>
          <cell r="B273" t="str">
            <v>Výdaje souvis. s neinv.nákupy</v>
          </cell>
        </row>
        <row r="274">
          <cell r="A274">
            <v>5211</v>
          </cell>
          <cell r="B274" t="str">
            <v>Neinv.transf.finanč.institucím</v>
          </cell>
        </row>
        <row r="275">
          <cell r="A275">
            <v>5212</v>
          </cell>
          <cell r="B275" t="str">
            <v>Neinv.transf.fyz.osobám</v>
          </cell>
        </row>
        <row r="276">
          <cell r="A276">
            <v>5213</v>
          </cell>
          <cell r="B276" t="str">
            <v>Neinv.transf.právnickým osobám</v>
          </cell>
        </row>
        <row r="277">
          <cell r="A277">
            <v>5214</v>
          </cell>
          <cell r="B277" t="str">
            <v>Neinv.transf.fin.a podob.inst.</v>
          </cell>
        </row>
        <row r="278">
          <cell r="A278">
            <v>5215</v>
          </cell>
          <cell r="B278" t="str">
            <v>Neinv.transf.vybr.podnik.subj.</v>
          </cell>
        </row>
        <row r="279">
          <cell r="A279">
            <v>5219</v>
          </cell>
          <cell r="B279" t="str">
            <v>Ostat.neinv.trans.podnik.subj.</v>
          </cell>
        </row>
        <row r="280">
          <cell r="A280">
            <v>5221</v>
          </cell>
          <cell r="B280" t="str">
            <v>Neinv.tra.obec.prospěš.společ.</v>
          </cell>
        </row>
        <row r="281">
          <cell r="A281">
            <v>5222</v>
          </cell>
          <cell r="B281" t="str">
            <v>Neinv.transf.občan.sdružením</v>
          </cell>
        </row>
        <row r="282">
          <cell r="A282">
            <v>5223</v>
          </cell>
          <cell r="B282" t="str">
            <v>Neinv.transf.církvím,náb.spol.</v>
          </cell>
        </row>
        <row r="283">
          <cell r="A283">
            <v>5224</v>
          </cell>
          <cell r="B283" t="str">
            <v>Neinv.tra.polit.stranám,hnutím</v>
          </cell>
        </row>
        <row r="284">
          <cell r="A284">
            <v>5225</v>
          </cell>
          <cell r="B284" t="str">
            <v>Neinv.tra.společ.vl.jednotek</v>
          </cell>
        </row>
        <row r="285">
          <cell r="A285">
            <v>5229</v>
          </cell>
          <cell r="B285" t="str">
            <v>Ost.neinv.tra.nezisk.a pod.org</v>
          </cell>
        </row>
        <row r="286">
          <cell r="A286">
            <v>5230</v>
          </cell>
          <cell r="B286" t="str">
            <v>Neinv.nedotač.transfery p.subj</v>
          </cell>
        </row>
        <row r="287">
          <cell r="A287">
            <v>5240</v>
          </cell>
          <cell r="B287" t="str">
            <v>Neinv.nedot.transfery nezisk.o</v>
          </cell>
        </row>
        <row r="288">
          <cell r="A288">
            <v>5250</v>
          </cell>
          <cell r="B288" t="str">
            <v>Refundace poloviny náhr.mzdy</v>
          </cell>
        </row>
        <row r="289">
          <cell r="A289">
            <v>5311</v>
          </cell>
          <cell r="B289" t="str">
            <v>Neinv.transfery stát. rozpočtu</v>
          </cell>
        </row>
        <row r="290">
          <cell r="A290">
            <v>5312</v>
          </cell>
          <cell r="B290" t="str">
            <v>Neinv.transfery státním fondům</v>
          </cell>
        </row>
        <row r="291">
          <cell r="A291">
            <v>5313</v>
          </cell>
          <cell r="B291" t="str">
            <v>Neinv.transf.zvl.fondům ústř.ú</v>
          </cell>
        </row>
        <row r="292">
          <cell r="A292">
            <v>5314</v>
          </cell>
          <cell r="B292" t="str">
            <v>Neinv.tr.f.soc.a veř.zdr.poj.</v>
          </cell>
        </row>
        <row r="293">
          <cell r="A293">
            <v>5315</v>
          </cell>
          <cell r="B293" t="str">
            <v>Odvod daně za zaměstnance</v>
          </cell>
        </row>
        <row r="294">
          <cell r="A294">
            <v>5316</v>
          </cell>
          <cell r="B294" t="str">
            <v>Odvod poj.na soc.zab.,...</v>
          </cell>
        </row>
        <row r="295">
          <cell r="A295">
            <v>5317</v>
          </cell>
          <cell r="B295" t="str">
            <v>Odvod poj.na veř.zdrav.poj.</v>
          </cell>
        </row>
        <row r="296">
          <cell r="A296">
            <v>5318</v>
          </cell>
          <cell r="B296" t="str">
            <v>NIV transfery prostř. do SFA</v>
          </cell>
        </row>
        <row r="297">
          <cell r="A297">
            <v>5319</v>
          </cell>
          <cell r="B297" t="str">
            <v>Ost.neinvest.transfery JVR</v>
          </cell>
        </row>
        <row r="298">
          <cell r="A298">
            <v>5321</v>
          </cell>
          <cell r="B298" t="str">
            <v>Neinvestiční transfery obcím</v>
          </cell>
        </row>
        <row r="299">
          <cell r="A299">
            <v>5322</v>
          </cell>
          <cell r="B299" t="str">
            <v>Neinv.transf.obcím-s.dot.vztah</v>
          </cell>
        </row>
        <row r="300">
          <cell r="A300">
            <v>5323</v>
          </cell>
          <cell r="B300" t="str">
            <v>Neinvestiční transfery krajům</v>
          </cell>
        </row>
        <row r="301">
          <cell r="A301">
            <v>5324</v>
          </cell>
          <cell r="B301" t="str">
            <v>Neinv.trans.krajům-s.dot.vztah</v>
          </cell>
        </row>
        <row r="302">
          <cell r="A302">
            <v>5325</v>
          </cell>
          <cell r="B302" t="str">
            <v>Neinv.transfery region.radám</v>
          </cell>
        </row>
        <row r="303">
          <cell r="A303">
            <v>5329</v>
          </cell>
          <cell r="B303" t="str">
            <v>Ost.neinv.transfery VR územ.ú.</v>
          </cell>
        </row>
        <row r="304">
          <cell r="A304">
            <v>5331</v>
          </cell>
          <cell r="B304" t="str">
            <v>Neinv.příspěvky zřízeným PO</v>
          </cell>
        </row>
        <row r="305">
          <cell r="A305">
            <v>5332</v>
          </cell>
          <cell r="B305" t="str">
            <v>Neinv.transfery vys. školám</v>
          </cell>
        </row>
        <row r="306">
          <cell r="A306">
            <v>5333</v>
          </cell>
          <cell r="B306" t="str">
            <v>Neinv.transfery šk.práv.os....</v>
          </cell>
        </row>
        <row r="307">
          <cell r="A307">
            <v>5334</v>
          </cell>
          <cell r="B307" t="str">
            <v>Neinv.transf.veř.výzk.instit.</v>
          </cell>
        </row>
        <row r="308">
          <cell r="A308">
            <v>5335</v>
          </cell>
          <cell r="B308" t="str">
            <v>Neinv.transf.veř.zdrav.zař...</v>
          </cell>
        </row>
        <row r="309">
          <cell r="A309">
            <v>5339</v>
          </cell>
          <cell r="B309" t="str">
            <v>Neinv.příspěvky ostatním PO</v>
          </cell>
        </row>
        <row r="310">
          <cell r="A310">
            <v>5341</v>
          </cell>
          <cell r="B310" t="str">
            <v>Převody vlast.fondům hosp.čin.</v>
          </cell>
        </row>
        <row r="311">
          <cell r="A311">
            <v>5342</v>
          </cell>
          <cell r="B311" t="str">
            <v>Převody FKSP a SF obcí, krajů</v>
          </cell>
        </row>
        <row r="312">
          <cell r="A312">
            <v>5343</v>
          </cell>
          <cell r="B312" t="str">
            <v>Přev.j.vl.fondům, účtům</v>
          </cell>
        </row>
        <row r="313">
          <cell r="A313">
            <v>5344</v>
          </cell>
          <cell r="B313" t="str">
            <v>Převody vl.rez.fondům úz.rozp.</v>
          </cell>
        </row>
        <row r="314">
          <cell r="A314">
            <v>5345</v>
          </cell>
          <cell r="B314" t="str">
            <v>Převody vlastním rozpočt.účtům</v>
          </cell>
        </row>
        <row r="315">
          <cell r="A315">
            <v>5346</v>
          </cell>
          <cell r="B315" t="str">
            <v>Převody do fondů OSS</v>
          </cell>
        </row>
        <row r="316">
          <cell r="A316">
            <v>5348</v>
          </cell>
          <cell r="B316" t="str">
            <v>Převody do vlastní pokladny</v>
          </cell>
        </row>
        <row r="317">
          <cell r="A317">
            <v>5349</v>
          </cell>
          <cell r="B317" t="str">
            <v>Ostat. převody vlastním fondům</v>
          </cell>
        </row>
        <row r="318">
          <cell r="A318">
            <v>5361</v>
          </cell>
          <cell r="B318" t="str">
            <v>Nákup kolků</v>
          </cell>
        </row>
        <row r="319">
          <cell r="A319">
            <v>5362</v>
          </cell>
          <cell r="B319" t="str">
            <v>Platby daní a poplatků SR</v>
          </cell>
        </row>
        <row r="320">
          <cell r="A320">
            <v>5363</v>
          </cell>
          <cell r="B320" t="str">
            <v>Úhrady sankcí jiným rozpočtům</v>
          </cell>
        </row>
        <row r="321">
          <cell r="A321">
            <v>5364</v>
          </cell>
          <cell r="B321" t="str">
            <v>Vrat.VR ú.ú.transf.-min.obd.</v>
          </cell>
        </row>
        <row r="322">
          <cell r="A322">
            <v>5365</v>
          </cell>
          <cell r="B322" t="str">
            <v>Platby daní a popl.kraj.,obc..</v>
          </cell>
        </row>
        <row r="323">
          <cell r="A323">
            <v>5366</v>
          </cell>
          <cell r="B323" t="str">
            <v>Výdaje z FV min.let kraj-obec</v>
          </cell>
        </row>
        <row r="324">
          <cell r="A324">
            <v>5367</v>
          </cell>
          <cell r="B324" t="str">
            <v>Výdaje z FV min.let obec-obec</v>
          </cell>
        </row>
        <row r="325">
          <cell r="A325">
            <v>5368</v>
          </cell>
          <cell r="B325" t="str">
            <v>Výdaje z FV min.let regio-obec</v>
          </cell>
        </row>
        <row r="326">
          <cell r="A326">
            <v>5369</v>
          </cell>
          <cell r="B326" t="str">
            <v>Ost.neinv.transfery JVR</v>
          </cell>
        </row>
        <row r="327">
          <cell r="A327">
            <v>5410</v>
          </cell>
          <cell r="B327" t="str">
            <v>Sociální dávky</v>
          </cell>
        </row>
        <row r="328">
          <cell r="A328">
            <v>5421</v>
          </cell>
          <cell r="B328" t="str">
            <v>Náhrady z úrazového pojištění</v>
          </cell>
        </row>
        <row r="329">
          <cell r="A329">
            <v>5422</v>
          </cell>
          <cell r="B329" t="str">
            <v>Náhrady povahy rehabilitací</v>
          </cell>
        </row>
        <row r="330">
          <cell r="A330">
            <v>5423</v>
          </cell>
          <cell r="B330" t="str">
            <v>Náhrady mezd-zák.118/2000 Sb.</v>
          </cell>
        </row>
        <row r="331">
          <cell r="A331">
            <v>5424</v>
          </cell>
          <cell r="B331" t="str">
            <v>Náhrady mezd v době nemoci</v>
          </cell>
        </row>
        <row r="332">
          <cell r="A332">
            <v>5429</v>
          </cell>
          <cell r="B332" t="str">
            <v>Ost.náhrady plac.obyvatelstvu</v>
          </cell>
        </row>
        <row r="333">
          <cell r="A333">
            <v>5491</v>
          </cell>
          <cell r="B333" t="str">
            <v>Stipendia žákům,stud.,doktora.</v>
          </cell>
        </row>
        <row r="334">
          <cell r="A334">
            <v>5492</v>
          </cell>
          <cell r="B334" t="str">
            <v>Dary obyvatelstvu</v>
          </cell>
        </row>
        <row r="335">
          <cell r="A335">
            <v>5493</v>
          </cell>
          <cell r="B335" t="str">
            <v>Účel.neinv.transf.nepodn.fyz.o</v>
          </cell>
        </row>
        <row r="336">
          <cell r="A336">
            <v>5494</v>
          </cell>
          <cell r="B336" t="str">
            <v>Neinv.transfery obyvatelstvu</v>
          </cell>
        </row>
        <row r="337">
          <cell r="A337">
            <v>5499</v>
          </cell>
          <cell r="B337" t="str">
            <v>Ost.neinv.transf.obyvatelstvu</v>
          </cell>
        </row>
        <row r="338">
          <cell r="A338">
            <v>5511</v>
          </cell>
          <cell r="B338" t="str">
            <v>Neinv.transfery mezinár.organ.</v>
          </cell>
        </row>
        <row r="339">
          <cell r="A339">
            <v>5512</v>
          </cell>
          <cell r="B339" t="str">
            <v>Neinv.transf.nadnárod.orgánům</v>
          </cell>
        </row>
        <row r="340">
          <cell r="A340">
            <v>5513</v>
          </cell>
          <cell r="B340" t="str">
            <v>Vratky neopr.použ.prostř. ES</v>
          </cell>
        </row>
        <row r="341">
          <cell r="A341">
            <v>5514</v>
          </cell>
          <cell r="B341" t="str">
            <v>Odvody vl.zdr.do rozp.EU-DPH</v>
          </cell>
        </row>
        <row r="342">
          <cell r="A342">
            <v>5515</v>
          </cell>
          <cell r="B342" t="str">
            <v>Odvody vl.zdr.do rozp.EU-HNP</v>
          </cell>
        </row>
        <row r="343">
          <cell r="A343">
            <v>5520</v>
          </cell>
          <cell r="B343" t="str">
            <v>Neinv.transfery cizím státům</v>
          </cell>
        </row>
        <row r="344">
          <cell r="A344">
            <v>5531</v>
          </cell>
          <cell r="B344" t="str">
            <v>Peněžní dary do zahraniční</v>
          </cell>
        </row>
        <row r="345">
          <cell r="A345">
            <v>5532</v>
          </cell>
          <cell r="B345" t="str">
            <v>Ost.neinv.transf.do zahraničí</v>
          </cell>
        </row>
        <row r="346">
          <cell r="A346">
            <v>5611</v>
          </cell>
          <cell r="B346" t="str">
            <v>Neinv.půj.prostř.fin.instit.</v>
          </cell>
        </row>
        <row r="347">
          <cell r="A347">
            <v>5612</v>
          </cell>
          <cell r="B347" t="str">
            <v>Neinv.půj.prostř.-fyz.osobám</v>
          </cell>
        </row>
        <row r="348">
          <cell r="A348">
            <v>5613</v>
          </cell>
          <cell r="B348" t="str">
            <v>Neinv.půj.prostř.-práv.osobám</v>
          </cell>
        </row>
        <row r="349">
          <cell r="A349">
            <v>5614</v>
          </cell>
          <cell r="B349" t="str">
            <v>Neinv.půj.prostř.-fin.instit.</v>
          </cell>
        </row>
        <row r="350">
          <cell r="A350">
            <v>5615</v>
          </cell>
          <cell r="B350" t="str">
            <v>Neinv.půj.prostř.-podn.subj.</v>
          </cell>
        </row>
        <row r="351">
          <cell r="A351">
            <v>5619</v>
          </cell>
          <cell r="B351" t="str">
            <v>Ost.neinv.p.prostř.podn.subj.</v>
          </cell>
        </row>
        <row r="352">
          <cell r="A352">
            <v>5621</v>
          </cell>
          <cell r="B352" t="str">
            <v>Neinv.p.prostř.obec.prosp.spol</v>
          </cell>
        </row>
        <row r="353">
          <cell r="A353">
            <v>5622</v>
          </cell>
          <cell r="B353" t="str">
            <v>Neinv.půjčené prostř. OS</v>
          </cell>
        </row>
        <row r="354">
          <cell r="A354">
            <v>5623</v>
          </cell>
          <cell r="B354" t="str">
            <v>Neinv.p.p.církvím,náb.spol.</v>
          </cell>
        </row>
        <row r="355">
          <cell r="A355">
            <v>5624</v>
          </cell>
          <cell r="B355" t="str">
            <v>Neinv.p.p. spol.vlast.jednotek</v>
          </cell>
        </row>
        <row r="356">
          <cell r="A356">
            <v>5629</v>
          </cell>
          <cell r="B356" t="str">
            <v>Ost.neinv.p.p.nezisk.a pod.org</v>
          </cell>
        </row>
        <row r="357">
          <cell r="A357">
            <v>5631</v>
          </cell>
          <cell r="B357" t="str">
            <v>Neinv.půjčené prostředky SR</v>
          </cell>
        </row>
        <row r="358">
          <cell r="A358">
            <v>5632</v>
          </cell>
          <cell r="B358" t="str">
            <v>Neinv.půjčené prostředky SF</v>
          </cell>
        </row>
        <row r="359">
          <cell r="A359">
            <v>5633</v>
          </cell>
          <cell r="B359" t="str">
            <v>Neinv.p.p.zvl.fondům ústř.ú</v>
          </cell>
        </row>
        <row r="360">
          <cell r="A360">
            <v>5634</v>
          </cell>
          <cell r="B360" t="str">
            <v>Neinv.p.p.fond.soc.zdrav.poj.</v>
          </cell>
        </row>
        <row r="361">
          <cell r="A361">
            <v>5639</v>
          </cell>
          <cell r="B361" t="str">
            <v>Ost.neinv.půjčené prostř.JVR</v>
          </cell>
        </row>
        <row r="362">
          <cell r="A362">
            <v>5641</v>
          </cell>
          <cell r="B362" t="str">
            <v>Neinvest.půjčené prostř.obcím</v>
          </cell>
        </row>
        <row r="363">
          <cell r="A363">
            <v>5642</v>
          </cell>
          <cell r="B363" t="str">
            <v>Neinvest. půjč.prostř. krajům</v>
          </cell>
        </row>
        <row r="364">
          <cell r="A364">
            <v>5643</v>
          </cell>
          <cell r="B364" t="str">
            <v>Neinvest. půjč.prostř.reg.rad.</v>
          </cell>
        </row>
        <row r="365">
          <cell r="A365">
            <v>5649</v>
          </cell>
          <cell r="B365" t="str">
            <v>Ost.neinv.půjč.prostř.VR úz.ú.</v>
          </cell>
        </row>
        <row r="366">
          <cell r="A366">
            <v>5651</v>
          </cell>
          <cell r="B366" t="str">
            <v>Neinv.půjč.prostř.zřízeným PO</v>
          </cell>
        </row>
        <row r="367">
          <cell r="A367">
            <v>5652</v>
          </cell>
          <cell r="B367" t="str">
            <v>Neinv. p.p. vysokým školám</v>
          </cell>
        </row>
        <row r="368">
          <cell r="A368">
            <v>5659</v>
          </cell>
          <cell r="B368" t="str">
            <v>Neinvest.p.p. ostatním PO</v>
          </cell>
        </row>
        <row r="369">
          <cell r="A369">
            <v>5660</v>
          </cell>
          <cell r="B369" t="str">
            <v>Neinvest.p.p. obyvatelstvu</v>
          </cell>
        </row>
        <row r="370">
          <cell r="A370">
            <v>5670</v>
          </cell>
          <cell r="B370" t="str">
            <v>Neinvest.p.p. do zahraničí</v>
          </cell>
        </row>
        <row r="371">
          <cell r="A371">
            <v>5710</v>
          </cell>
          <cell r="B371" t="str">
            <v>Přev. NF na spolufin.pr.Phare</v>
          </cell>
        </row>
        <row r="372">
          <cell r="A372">
            <v>5720</v>
          </cell>
          <cell r="B372" t="str">
            <v>Přev. NF na spolufin.pr.Ispa</v>
          </cell>
        </row>
        <row r="373">
          <cell r="A373">
            <v>5730</v>
          </cell>
          <cell r="B373" t="str">
            <v>Přev. NF na spolufin.p.Sapard</v>
          </cell>
        </row>
        <row r="374">
          <cell r="A374">
            <v>5740</v>
          </cell>
          <cell r="B374" t="str">
            <v>Přev. NF na spolufin.komun.p</v>
          </cell>
        </row>
        <row r="375">
          <cell r="A375">
            <v>5750</v>
          </cell>
          <cell r="B375" t="str">
            <v>Přev. NF na spoluf.ost.p.ES</v>
          </cell>
        </row>
        <row r="376">
          <cell r="A376">
            <v>5760</v>
          </cell>
          <cell r="B376" t="str">
            <v>Př.NF-spolufin.pomoci ze zahr.</v>
          </cell>
        </row>
        <row r="377">
          <cell r="A377">
            <v>5770</v>
          </cell>
          <cell r="B377" t="str">
            <v>Převody SR-NF - kurs.rozdíly</v>
          </cell>
        </row>
        <row r="378">
          <cell r="A378">
            <v>5790</v>
          </cell>
          <cell r="B378" t="str">
            <v>Ostatní převody do NF</v>
          </cell>
        </row>
        <row r="379">
          <cell r="A379">
            <v>5901</v>
          </cell>
          <cell r="B379" t="str">
            <v>Nespecifikované rezervy</v>
          </cell>
        </row>
        <row r="380">
          <cell r="A380">
            <v>5902</v>
          </cell>
          <cell r="B380" t="str">
            <v>Ost. výdaje z FV minulých let</v>
          </cell>
        </row>
        <row r="381">
          <cell r="A381">
            <v>5909</v>
          </cell>
          <cell r="B381" t="str">
            <v>Ostatní neivest. výdaje j.n.</v>
          </cell>
        </row>
        <row r="382">
          <cell r="A382">
            <v>6111</v>
          </cell>
          <cell r="B382" t="str">
            <v>Programové vybavení</v>
          </cell>
        </row>
        <row r="383">
          <cell r="A383">
            <v>6112</v>
          </cell>
          <cell r="B383" t="str">
            <v>Ocenitelná práva</v>
          </cell>
        </row>
        <row r="384">
          <cell r="A384">
            <v>6113</v>
          </cell>
          <cell r="B384" t="str">
            <v>Nehmotné výsl.výzkum. činnosti</v>
          </cell>
        </row>
        <row r="385">
          <cell r="A385">
            <v>6119</v>
          </cell>
          <cell r="B385" t="str">
            <v>Ostatní nákup DNM</v>
          </cell>
        </row>
        <row r="386">
          <cell r="A386">
            <v>6121</v>
          </cell>
          <cell r="B386" t="str">
            <v>Budovy,haly,stavby</v>
          </cell>
        </row>
        <row r="387">
          <cell r="A387">
            <v>6122</v>
          </cell>
          <cell r="B387" t="str">
            <v>Stroje,přístroje,zařízení</v>
          </cell>
        </row>
        <row r="388">
          <cell r="A388">
            <v>6123</v>
          </cell>
          <cell r="B388" t="str">
            <v>Dopravní prostředky</v>
          </cell>
        </row>
        <row r="389">
          <cell r="A389">
            <v>6124</v>
          </cell>
          <cell r="B389" t="str">
            <v>Pěstitelské celky trv.porostů</v>
          </cell>
        </row>
        <row r="390">
          <cell r="A390">
            <v>6125</v>
          </cell>
          <cell r="B390" t="str">
            <v>Výpočetní technika</v>
          </cell>
        </row>
        <row r="391">
          <cell r="A391">
            <v>6127</v>
          </cell>
          <cell r="B391" t="str">
            <v>Umělecká díla a předměty</v>
          </cell>
        </row>
        <row r="392">
          <cell r="A392">
            <v>6129</v>
          </cell>
          <cell r="B392" t="str">
            <v>Nákup DHM j.n.</v>
          </cell>
        </row>
        <row r="393">
          <cell r="A393">
            <v>6130</v>
          </cell>
          <cell r="B393" t="str">
            <v>Pozemky</v>
          </cell>
        </row>
        <row r="394">
          <cell r="A394">
            <v>6201</v>
          </cell>
          <cell r="B394" t="str">
            <v>Nákup akcií</v>
          </cell>
        </row>
        <row r="395">
          <cell r="A395">
            <v>6202</v>
          </cell>
          <cell r="B395" t="str">
            <v>Nákup majetkových podílů</v>
          </cell>
        </row>
        <row r="396">
          <cell r="A396">
            <v>6209</v>
          </cell>
          <cell r="B396" t="str">
            <v>Nákup ostat.majetkových nároků</v>
          </cell>
        </row>
        <row r="397">
          <cell r="A397">
            <v>6311</v>
          </cell>
          <cell r="B397" t="str">
            <v>Invest.transf.fin.institucím</v>
          </cell>
        </row>
        <row r="398">
          <cell r="A398">
            <v>6312</v>
          </cell>
          <cell r="B398" t="str">
            <v>Inv.transf.fyzickým osobám</v>
          </cell>
        </row>
        <row r="399">
          <cell r="A399">
            <v>6313</v>
          </cell>
          <cell r="B399" t="str">
            <v>Inv.transf.právnickým osobám</v>
          </cell>
        </row>
        <row r="400">
          <cell r="A400">
            <v>6314</v>
          </cell>
          <cell r="B400" t="str">
            <v>Inv.transf.fin.inst.ve vl.st.</v>
          </cell>
        </row>
        <row r="401">
          <cell r="A401">
            <v>6315</v>
          </cell>
          <cell r="B401" t="str">
            <v>Inv.transf.pod.subj.ve vl.st.</v>
          </cell>
        </row>
        <row r="402">
          <cell r="A402">
            <v>6319</v>
          </cell>
          <cell r="B402" t="str">
            <v>Ost.inv.transf.podnikat.subj.</v>
          </cell>
        </row>
        <row r="403">
          <cell r="A403">
            <v>6321</v>
          </cell>
          <cell r="B403" t="str">
            <v>Inv.transf.obec.prospěš.spol.</v>
          </cell>
        </row>
        <row r="404">
          <cell r="A404">
            <v>6322</v>
          </cell>
          <cell r="B404" t="str">
            <v>Inv.transf.občan.sdružením</v>
          </cell>
        </row>
        <row r="405">
          <cell r="A405">
            <v>6323</v>
          </cell>
          <cell r="B405" t="str">
            <v>Inv.transf.církvím,náb.spol.</v>
          </cell>
        </row>
        <row r="406">
          <cell r="A406">
            <v>6324</v>
          </cell>
          <cell r="B406" t="str">
            <v>Inv.transf.společ.vl.jednotek</v>
          </cell>
        </row>
        <row r="407">
          <cell r="A407">
            <v>6329</v>
          </cell>
          <cell r="B407" t="str">
            <v>Ost.inv.transf.nezisk.a p.org</v>
          </cell>
        </row>
        <row r="408">
          <cell r="A408">
            <v>6331</v>
          </cell>
          <cell r="B408" t="str">
            <v>Investiční transfery SR</v>
          </cell>
        </row>
        <row r="409">
          <cell r="A409">
            <v>6332</v>
          </cell>
          <cell r="B409" t="str">
            <v>Investiční transfery SF</v>
          </cell>
        </row>
        <row r="410">
          <cell r="A410">
            <v>6333</v>
          </cell>
          <cell r="B410" t="str">
            <v>Inv.transf.zvl.fondům ústř.ú</v>
          </cell>
        </row>
        <row r="411">
          <cell r="A411">
            <v>6334</v>
          </cell>
          <cell r="B411" t="str">
            <v>Inv.transf.fond.soc.zdrav.poj.</v>
          </cell>
        </row>
        <row r="412">
          <cell r="A412">
            <v>6335</v>
          </cell>
          <cell r="B412" t="str">
            <v>Investiční transfery SFA</v>
          </cell>
        </row>
        <row r="413">
          <cell r="A413">
            <v>6339</v>
          </cell>
          <cell r="B413" t="str">
            <v>Ost. investiční transfery JVR</v>
          </cell>
        </row>
        <row r="414">
          <cell r="A414">
            <v>6341</v>
          </cell>
          <cell r="B414" t="str">
            <v>Investiční transf.obcím</v>
          </cell>
        </row>
        <row r="415">
          <cell r="A415">
            <v>6342</v>
          </cell>
          <cell r="B415" t="str">
            <v>Investiční transf.krajům</v>
          </cell>
        </row>
        <row r="416">
          <cell r="A416">
            <v>6343</v>
          </cell>
          <cell r="B416" t="str">
            <v>Inv.transf.obcím-s.dot.vztahem</v>
          </cell>
        </row>
        <row r="417">
          <cell r="A417">
            <v>6344</v>
          </cell>
          <cell r="B417" t="str">
            <v>Inv.transf.krajům-s.dot.vztah</v>
          </cell>
        </row>
        <row r="418">
          <cell r="A418">
            <v>6345</v>
          </cell>
          <cell r="B418" t="str">
            <v>Inv.transf.regionálním radám</v>
          </cell>
        </row>
        <row r="419">
          <cell r="A419">
            <v>6349</v>
          </cell>
          <cell r="B419" t="str">
            <v>Ost.inv.transf.VR územ.úrovně</v>
          </cell>
        </row>
        <row r="420">
          <cell r="A420">
            <v>6351</v>
          </cell>
          <cell r="B420" t="str">
            <v>Invest.transf.zřízeným PO</v>
          </cell>
        </row>
        <row r="421">
          <cell r="A421">
            <v>6352</v>
          </cell>
          <cell r="B421" t="str">
            <v>Invest. transf.vys. školám</v>
          </cell>
        </row>
        <row r="422">
          <cell r="A422">
            <v>6353</v>
          </cell>
          <cell r="B422" t="str">
            <v>Invest. transf.škol.práv.os.</v>
          </cell>
        </row>
        <row r="423">
          <cell r="A423">
            <v>6354</v>
          </cell>
          <cell r="B423" t="str">
            <v>Invest. transf.veř.výzk.inst.</v>
          </cell>
        </row>
        <row r="424">
          <cell r="A424">
            <v>6355</v>
          </cell>
          <cell r="B424" t="str">
            <v>Invest. transf.veř.zdrav.zař.</v>
          </cell>
        </row>
        <row r="425">
          <cell r="A425">
            <v>6359</v>
          </cell>
          <cell r="B425" t="str">
            <v>Invest.transf.ostatním PO</v>
          </cell>
        </row>
        <row r="426">
          <cell r="A426">
            <v>6361</v>
          </cell>
          <cell r="B426" t="str">
            <v>Invest.transf.do RF OSS</v>
          </cell>
        </row>
        <row r="427">
          <cell r="A427">
            <v>6371</v>
          </cell>
          <cell r="B427" t="str">
            <v>Účel.inv.transf.nepodnik.f.o.</v>
          </cell>
        </row>
        <row r="428">
          <cell r="A428">
            <v>6379</v>
          </cell>
          <cell r="B428" t="str">
            <v>Ost.inv.transfery obyvatelstvu</v>
          </cell>
        </row>
        <row r="429">
          <cell r="A429">
            <v>6380</v>
          </cell>
          <cell r="B429" t="str">
            <v>Invest.transfery do zahraničí</v>
          </cell>
        </row>
        <row r="430">
          <cell r="A430">
            <v>6411</v>
          </cell>
          <cell r="B430" t="str">
            <v>Inv.půjč.prostř.fin.institucím</v>
          </cell>
        </row>
        <row r="431">
          <cell r="A431">
            <v>6412</v>
          </cell>
          <cell r="B431" t="str">
            <v>Inv.půjč.prostř.fyzick.osobám</v>
          </cell>
        </row>
        <row r="432">
          <cell r="A432">
            <v>6413</v>
          </cell>
          <cell r="B432" t="str">
            <v>Inv.půjč.prostř.práv.osobám</v>
          </cell>
        </row>
        <row r="433">
          <cell r="A433">
            <v>6414</v>
          </cell>
          <cell r="B433" t="str">
            <v>Inv.půjč.prostř.fin.institucím</v>
          </cell>
        </row>
        <row r="434">
          <cell r="A434">
            <v>6415</v>
          </cell>
          <cell r="B434" t="str">
            <v>Inv.půjč.prostř.podnikat.subj.</v>
          </cell>
        </row>
        <row r="435">
          <cell r="A435">
            <v>6419</v>
          </cell>
          <cell r="B435" t="str">
            <v>Ost.inv.p.p. podnikatel.subj.</v>
          </cell>
        </row>
        <row r="436">
          <cell r="A436">
            <v>6421</v>
          </cell>
          <cell r="B436" t="str">
            <v>Inv.půjč.prostř.obec.prosp.sp.</v>
          </cell>
        </row>
        <row r="437">
          <cell r="A437">
            <v>6422</v>
          </cell>
          <cell r="B437" t="str">
            <v>Inv.půjč.prostředky OS</v>
          </cell>
        </row>
        <row r="438">
          <cell r="A438">
            <v>6423</v>
          </cell>
          <cell r="B438" t="str">
            <v>Inv.p.p. církvím,nábož.spol.</v>
          </cell>
        </row>
        <row r="439">
          <cell r="A439">
            <v>6424</v>
          </cell>
          <cell r="B439" t="str">
            <v>Inv.p.prostř.spol.vl.jednotek</v>
          </cell>
        </row>
        <row r="440">
          <cell r="A440">
            <v>6429</v>
          </cell>
          <cell r="B440" t="str">
            <v>Inv.p.p. nezisk.a p.org.</v>
          </cell>
        </row>
        <row r="441">
          <cell r="A441">
            <v>6431</v>
          </cell>
          <cell r="B441" t="str">
            <v>Inv.půjčené prostředky SR</v>
          </cell>
        </row>
        <row r="442">
          <cell r="A442">
            <v>6432</v>
          </cell>
          <cell r="B442" t="str">
            <v>Invest.půjčené prostředky SF</v>
          </cell>
        </row>
        <row r="443">
          <cell r="A443">
            <v>6433</v>
          </cell>
          <cell r="B443" t="str">
            <v>Inv.půj.pr.zvl.fondům centr.ú.</v>
          </cell>
        </row>
        <row r="444">
          <cell r="A444">
            <v>6434</v>
          </cell>
          <cell r="B444" t="str">
            <v>Inv.p.p. fondům soc.zdrav.poj.</v>
          </cell>
        </row>
        <row r="445">
          <cell r="A445">
            <v>6439</v>
          </cell>
          <cell r="B445" t="str">
            <v>Ost.invest.půjč.prostř. JVR</v>
          </cell>
        </row>
        <row r="446">
          <cell r="A446">
            <v>6441</v>
          </cell>
          <cell r="B446" t="str">
            <v>Invest. půjč. prostř. obcím</v>
          </cell>
        </row>
        <row r="447">
          <cell r="A447">
            <v>6442</v>
          </cell>
          <cell r="B447" t="str">
            <v>Invest. půjč. prostř. krajům</v>
          </cell>
        </row>
        <row r="448">
          <cell r="A448">
            <v>6443</v>
          </cell>
          <cell r="B448" t="str">
            <v>Invest.půjč.prostř.reg.radám</v>
          </cell>
        </row>
        <row r="449">
          <cell r="A449">
            <v>6449</v>
          </cell>
          <cell r="B449" t="str">
            <v>Ost.inv.p.prostř. VR územ.ú.</v>
          </cell>
        </row>
        <row r="450">
          <cell r="A450">
            <v>6451</v>
          </cell>
          <cell r="B450" t="str">
            <v>Invest.půjč.prostř.zřízeným PO</v>
          </cell>
        </row>
        <row r="451">
          <cell r="A451">
            <v>6452</v>
          </cell>
          <cell r="B451" t="str">
            <v>Invest.půjč.prostř. vys.školám</v>
          </cell>
        </row>
        <row r="452">
          <cell r="A452">
            <v>6459</v>
          </cell>
          <cell r="B452" t="str">
            <v>Invest.půjč.prostř.ostatním PO</v>
          </cell>
        </row>
        <row r="453">
          <cell r="A453">
            <v>6460</v>
          </cell>
          <cell r="B453" t="str">
            <v>Invest.půj.prostř.obyvatelstvu</v>
          </cell>
        </row>
        <row r="454">
          <cell r="A454">
            <v>6470</v>
          </cell>
          <cell r="B454" t="str">
            <v>Invest.půj.prostř.do zahraničí</v>
          </cell>
        </row>
        <row r="455">
          <cell r="A455">
            <v>6710</v>
          </cell>
          <cell r="B455" t="str">
            <v>Inv.převody NF-pr.Phare</v>
          </cell>
        </row>
        <row r="456">
          <cell r="A456">
            <v>6720</v>
          </cell>
          <cell r="B456" t="str">
            <v>Inv.převody NF-pr.Ispa</v>
          </cell>
        </row>
        <row r="457">
          <cell r="A457">
            <v>6730</v>
          </cell>
          <cell r="B457" t="str">
            <v>Inf.převody NF-pr.Sapard</v>
          </cell>
        </row>
        <row r="458">
          <cell r="A458">
            <v>6740</v>
          </cell>
          <cell r="B458" t="str">
            <v>Inv.převody NF-komunitární pr.</v>
          </cell>
        </row>
        <row r="459">
          <cell r="A459">
            <v>6750</v>
          </cell>
          <cell r="B459" t="str">
            <v>Inv.převody NF-ost.pr.ES a ČR</v>
          </cell>
        </row>
        <row r="460">
          <cell r="A460">
            <v>6760</v>
          </cell>
          <cell r="B460" t="str">
            <v>Inv.převody NF-pomoc ze zahr.</v>
          </cell>
        </row>
        <row r="461">
          <cell r="A461">
            <v>6790</v>
          </cell>
          <cell r="B461" t="str">
            <v>Ost.invest. převody do NF</v>
          </cell>
        </row>
        <row r="462">
          <cell r="A462">
            <v>6901</v>
          </cell>
          <cell r="B462" t="str">
            <v>Rezervy kapitálových výdajů</v>
          </cell>
        </row>
        <row r="463">
          <cell r="A463">
            <v>6909</v>
          </cell>
          <cell r="B463" t="str">
            <v>Ostatní kapitálové výdaje j.n.</v>
          </cell>
        </row>
        <row r="464">
          <cell r="A464">
            <v>8111</v>
          </cell>
          <cell r="B464" t="str">
            <v>Krátkodobé vydané dluhopisy</v>
          </cell>
        </row>
        <row r="465">
          <cell r="A465">
            <v>8112</v>
          </cell>
          <cell r="B465" t="str">
            <v>Uhraz.splát.krátkodob.vyd.dluh</v>
          </cell>
        </row>
        <row r="466">
          <cell r="A466">
            <v>8113</v>
          </cell>
          <cell r="B466" t="str">
            <v>Kratkodob.přijaté půjč.prostř.</v>
          </cell>
        </row>
        <row r="467">
          <cell r="A467">
            <v>8114</v>
          </cell>
          <cell r="B467" t="str">
            <v>Uhraz.splát.krátkodob.přij.půj</v>
          </cell>
        </row>
        <row r="468">
          <cell r="A468">
            <v>8115</v>
          </cell>
          <cell r="B468" t="str">
            <v>Zm.stavu krátkodob.prost.na BÚ</v>
          </cell>
        </row>
        <row r="469">
          <cell r="A469">
            <v>8117</v>
          </cell>
          <cell r="B469" t="str">
            <v>Akt.krát.oper.říz.lik.-příjmy</v>
          </cell>
        </row>
        <row r="470">
          <cell r="A470">
            <v>8118</v>
          </cell>
          <cell r="B470" t="str">
            <v>Akt.krát.oper.říz.lik.-výdaje</v>
          </cell>
        </row>
        <row r="471">
          <cell r="A471">
            <v>8121</v>
          </cell>
          <cell r="B471" t="str">
            <v>Dlouhodobé vydané dluhopisy</v>
          </cell>
        </row>
        <row r="472">
          <cell r="A472">
            <v>8122</v>
          </cell>
          <cell r="B472" t="str">
            <v>Uhraz.splát.dlouhodob.vyd.dluh</v>
          </cell>
        </row>
        <row r="473">
          <cell r="A473">
            <v>8123</v>
          </cell>
          <cell r="B473" t="str">
            <v>Dlouhodob.přijaté půjč.prostř.</v>
          </cell>
        </row>
        <row r="474">
          <cell r="A474">
            <v>8124</v>
          </cell>
          <cell r="B474" t="str">
            <v>Uhraz.splát.dlouhodob.přij.půj</v>
          </cell>
        </row>
        <row r="475">
          <cell r="A475">
            <v>8125</v>
          </cell>
          <cell r="B475" t="str">
            <v>Zm.stavu dlouhodob.prost.na BÚ</v>
          </cell>
        </row>
        <row r="476">
          <cell r="A476">
            <v>8127</v>
          </cell>
          <cell r="B476" t="str">
            <v>Akt.dlouh.oper.říz.lik.-příjmy</v>
          </cell>
        </row>
        <row r="477">
          <cell r="A477">
            <v>8128</v>
          </cell>
          <cell r="B477" t="str">
            <v>Akt.dlouh.oper.říz.lik.-výdaje</v>
          </cell>
        </row>
        <row r="478">
          <cell r="A478">
            <v>8211</v>
          </cell>
          <cell r="B478" t="str">
            <v>Krátkodobé vydané dluhopisy</v>
          </cell>
        </row>
        <row r="479">
          <cell r="A479">
            <v>8212</v>
          </cell>
          <cell r="B479" t="str">
            <v>Uhraz.splát.krátkodob.vyd.dluh</v>
          </cell>
        </row>
        <row r="480">
          <cell r="A480">
            <v>8213</v>
          </cell>
          <cell r="B480" t="str">
            <v>Krátkodob. přijaté půj.prostř.</v>
          </cell>
        </row>
        <row r="481">
          <cell r="A481">
            <v>8214</v>
          </cell>
          <cell r="B481" t="str">
            <v>Uhraz.splát.krátkodob.přij.půj</v>
          </cell>
        </row>
        <row r="482">
          <cell r="A482">
            <v>8215</v>
          </cell>
          <cell r="B482" t="str">
            <v>Zm.stavu krátkodob.prost.na BÚ</v>
          </cell>
        </row>
        <row r="483">
          <cell r="A483">
            <v>8217</v>
          </cell>
          <cell r="B483" t="str">
            <v>Akt.krát.oper.říz.lik.-příjmy</v>
          </cell>
        </row>
        <row r="484">
          <cell r="A484">
            <v>8218</v>
          </cell>
          <cell r="B484" t="str">
            <v>Akt.krát.oper.říz.lik.-výdaje</v>
          </cell>
        </row>
        <row r="485">
          <cell r="A485">
            <v>8221</v>
          </cell>
          <cell r="B485" t="str">
            <v>Dlouhodobé vydané dluhopisy</v>
          </cell>
        </row>
        <row r="486">
          <cell r="A486">
            <v>8222</v>
          </cell>
          <cell r="B486" t="str">
            <v>Uhraz.splát.dlouhodob.vyd.dluh</v>
          </cell>
        </row>
        <row r="487">
          <cell r="A487">
            <v>8223</v>
          </cell>
          <cell r="B487" t="str">
            <v>Dlouhodob. přitajé půj.prostř.</v>
          </cell>
        </row>
        <row r="488">
          <cell r="A488">
            <v>8224</v>
          </cell>
          <cell r="B488" t="str">
            <v>Uhraz.splát.dlouhodob.přij.půj</v>
          </cell>
        </row>
        <row r="489">
          <cell r="A489">
            <v>8225</v>
          </cell>
          <cell r="B489" t="str">
            <v>Zm.stavu dlouhodob.prost.na BÚ</v>
          </cell>
        </row>
        <row r="490">
          <cell r="A490">
            <v>8227</v>
          </cell>
          <cell r="B490" t="str">
            <v>Akt.dlouh.oper.říz.lik.-příjmy</v>
          </cell>
        </row>
        <row r="491">
          <cell r="A491">
            <v>8228</v>
          </cell>
          <cell r="B491" t="str">
            <v>Akt.dlouh.oper.říz.lik.-výdaje</v>
          </cell>
        </row>
        <row r="492">
          <cell r="A492">
            <v>8901</v>
          </cell>
          <cell r="B492" t="str">
            <v>Oper.z peněž.účtů organizace</v>
          </cell>
        </row>
        <row r="493">
          <cell r="A493">
            <v>8902</v>
          </cell>
          <cell r="B493" t="str">
            <v>Nerealizované kurzové rozdíly</v>
          </cell>
        </row>
        <row r="494">
          <cell r="A494">
            <v>8905</v>
          </cell>
          <cell r="B494" t="str">
            <v>Kontokorent</v>
          </cell>
        </row>
      </sheetData>
      <sheetData sheetId="6" refreshError="1"/>
      <sheetData sheetId="7">
        <row r="1">
          <cell r="A1" t="str">
            <v>Účelový znak</v>
          </cell>
          <cell r="B1" t="str">
            <v>Název</v>
          </cell>
        </row>
        <row r="2">
          <cell r="A2">
            <v>2</v>
          </cell>
          <cell r="B2" t="str">
            <v>protidrogová prevence-kap.05</v>
          </cell>
        </row>
        <row r="3">
          <cell r="A3">
            <v>3</v>
          </cell>
          <cell r="B3" t="str">
            <v>zahraniční spolupráce-kap.05</v>
          </cell>
        </row>
        <row r="4">
          <cell r="A4">
            <v>4</v>
          </cell>
          <cell r="B4" t="str">
            <v>optimalizace škol -kap.05</v>
          </cell>
        </row>
        <row r="5">
          <cell r="A5">
            <v>5</v>
          </cell>
          <cell r="B5" t="str">
            <v>dlouhodobý záměr - kap.05</v>
          </cell>
        </row>
        <row r="6">
          <cell r="A6">
            <v>7</v>
          </cell>
          <cell r="B6" t="str">
            <v>vrcholový sport - kap. 05</v>
          </cell>
        </row>
        <row r="7">
          <cell r="A7">
            <v>10</v>
          </cell>
          <cell r="B7" t="str">
            <v>závazky škol - kap.05</v>
          </cell>
        </row>
        <row r="8">
          <cell r="A8">
            <v>11</v>
          </cell>
          <cell r="B8" t="str">
            <v>granty-kap.05</v>
          </cell>
        </row>
        <row r="9">
          <cell r="A9">
            <v>12</v>
          </cell>
          <cell r="B9" t="str">
            <v>opravy- kap.05</v>
          </cell>
        </row>
        <row r="10">
          <cell r="A10">
            <v>13</v>
          </cell>
          <cell r="B10" t="str">
            <v>investice-kap.05</v>
          </cell>
        </row>
        <row r="11">
          <cell r="A11">
            <v>14</v>
          </cell>
          <cell r="B11" t="str">
            <v>vratky pronájmů -kap.05 provoz</v>
          </cell>
        </row>
        <row r="12">
          <cell r="A12">
            <v>15</v>
          </cell>
          <cell r="B12" t="str">
            <v>vratky pronájmů -kap.05 invest</v>
          </cell>
        </row>
        <row r="13">
          <cell r="A13">
            <v>16</v>
          </cell>
          <cell r="B13" t="str">
            <v>program rozvoje - KA 05</v>
          </cell>
        </row>
        <row r="14">
          <cell r="A14">
            <v>17</v>
          </cell>
          <cell r="B14" t="str">
            <v>spoluúčast kraje na SIPVZ</v>
          </cell>
        </row>
        <row r="15">
          <cell r="A15">
            <v>18</v>
          </cell>
          <cell r="B15" t="str">
            <v>olympiády - kap.05</v>
          </cell>
        </row>
        <row r="16">
          <cell r="A16">
            <v>19</v>
          </cell>
          <cell r="B16" t="str">
            <v>platy hrazené rozp.kraje-k. 05</v>
          </cell>
        </row>
        <row r="17">
          <cell r="A17">
            <v>20</v>
          </cell>
          <cell r="B17" t="str">
            <v>neinvestice u inv.akcí -kap.05</v>
          </cell>
        </row>
        <row r="18">
          <cell r="A18">
            <v>30</v>
          </cell>
          <cell r="B18" t="str">
            <v>faktury přelomu roku-kap.02</v>
          </cell>
        </row>
        <row r="19">
          <cell r="A19">
            <v>40</v>
          </cell>
          <cell r="B19" t="str">
            <v>vrác.příj.z pronáj.,prodej,ná</v>
          </cell>
        </row>
        <row r="20">
          <cell r="A20">
            <v>44</v>
          </cell>
          <cell r="B20" t="str">
            <v>Dotace - přívozy kap.04</v>
          </cell>
        </row>
        <row r="21">
          <cell r="A21">
            <v>45</v>
          </cell>
          <cell r="B21" t="str">
            <v>DPH vyrovnání 2004</v>
          </cell>
        </row>
        <row r="22">
          <cell r="A22">
            <v>46</v>
          </cell>
          <cell r="B22" t="str">
            <v>Odvod inv.fondůSÚS</v>
          </cell>
        </row>
        <row r="23">
          <cell r="A23">
            <v>50</v>
          </cell>
          <cell r="B23" t="str">
            <v>N dotace obcím,hasiči-krajské</v>
          </cell>
        </row>
        <row r="24">
          <cell r="A24">
            <v>60</v>
          </cell>
          <cell r="B24" t="str">
            <v>N dotace obcím, hasiči-státní</v>
          </cell>
        </row>
        <row r="25">
          <cell r="A25">
            <v>70</v>
          </cell>
          <cell r="B25" t="str">
            <v>Sekret. region. rady</v>
          </cell>
        </row>
        <row r="26">
          <cell r="A26">
            <v>80</v>
          </cell>
          <cell r="B26" t="str">
            <v>Mise v EU</v>
          </cell>
        </row>
        <row r="27">
          <cell r="A27">
            <v>81</v>
          </cell>
          <cell r="B27" t="str">
            <v>Mise v EU-provoz kanceláře</v>
          </cell>
        </row>
        <row r="28">
          <cell r="A28">
            <v>90</v>
          </cell>
          <cell r="B28" t="str">
            <v>rezerva SK r.2003,4,5,6,7</v>
          </cell>
        </row>
        <row r="29">
          <cell r="A29">
            <v>91</v>
          </cell>
          <cell r="B29" t="str">
            <v>Fond životního prostředí</v>
          </cell>
        </row>
        <row r="30">
          <cell r="A30">
            <v>92</v>
          </cell>
          <cell r="B30" t="str">
            <v>Havarijní fond pro ochranu vod</v>
          </cell>
        </row>
        <row r="31">
          <cell r="A31">
            <v>95</v>
          </cell>
          <cell r="B31" t="str">
            <v>klub KSČM</v>
          </cell>
        </row>
        <row r="32">
          <cell r="A32">
            <v>96</v>
          </cell>
          <cell r="B32" t="str">
            <v>klub ČSSD</v>
          </cell>
        </row>
        <row r="33">
          <cell r="A33">
            <v>97</v>
          </cell>
          <cell r="B33" t="str">
            <v>klub 4K, Koalice od 11/04</v>
          </cell>
        </row>
        <row r="34">
          <cell r="A34">
            <v>98</v>
          </cell>
          <cell r="B34" t="str">
            <v>klub ODS</v>
          </cell>
        </row>
        <row r="35">
          <cell r="A35">
            <v>99</v>
          </cell>
          <cell r="B35" t="str">
            <v>Fondy kraje</v>
          </cell>
        </row>
        <row r="36">
          <cell r="A36">
            <v>100</v>
          </cell>
          <cell r="B36" t="str">
            <v>Hejtmanské dny</v>
          </cell>
        </row>
        <row r="37">
          <cell r="A37">
            <v>101</v>
          </cell>
          <cell r="B37" t="str">
            <v>Hejtmanský bál</v>
          </cell>
        </row>
        <row r="38">
          <cell r="A38">
            <v>102</v>
          </cell>
          <cell r="B38" t="str">
            <v>hejtmanské dny</v>
          </cell>
        </row>
        <row r="39">
          <cell r="A39">
            <v>103</v>
          </cell>
          <cell r="B39" t="str">
            <v>jednotný vizuál.styl SK+dohody</v>
          </cell>
        </row>
        <row r="40">
          <cell r="A40">
            <v>104</v>
          </cell>
          <cell r="B40" t="str">
            <v>dny pro zdravotnictví</v>
          </cell>
        </row>
        <row r="41">
          <cell r="A41">
            <v>105</v>
          </cell>
          <cell r="B41" t="str">
            <v>středočeský venkov</v>
          </cell>
        </row>
        <row r="42">
          <cell r="A42">
            <v>106</v>
          </cell>
          <cell r="B42" t="str">
            <v>Bezpečně do školy</v>
          </cell>
        </row>
        <row r="43">
          <cell r="A43">
            <v>107</v>
          </cell>
          <cell r="B43" t="str">
            <v>prezentační kampaň SK (SROP)</v>
          </cell>
        </row>
        <row r="44">
          <cell r="A44">
            <v>108</v>
          </cell>
          <cell r="B44" t="str">
            <v>veletrhy a výstavy</v>
          </cell>
        </row>
        <row r="45">
          <cell r="A45">
            <v>109</v>
          </cell>
          <cell r="B45" t="str">
            <v>Králov.průvod Praha-Karlštejn</v>
          </cell>
        </row>
        <row r="46">
          <cell r="A46">
            <v>110</v>
          </cell>
          <cell r="B46" t="str">
            <v>příspěvky sport.klubům- kap.01</v>
          </cell>
        </row>
        <row r="47">
          <cell r="A47">
            <v>120</v>
          </cell>
          <cell r="B47" t="str">
            <v>ČLR</v>
          </cell>
        </row>
        <row r="48">
          <cell r="A48">
            <v>130</v>
          </cell>
          <cell r="B48" t="str">
            <v>propagace Středoč. kraje(SROP)</v>
          </cell>
        </row>
        <row r="49">
          <cell r="A49">
            <v>151</v>
          </cell>
          <cell r="B49" t="str">
            <v>přísp.na obn. porostů  - B</v>
          </cell>
        </row>
        <row r="50">
          <cell r="A50">
            <v>152</v>
          </cell>
          <cell r="B50" t="str">
            <v>sdružování vlastníků lesů - C</v>
          </cell>
        </row>
        <row r="51">
          <cell r="A51">
            <v>153</v>
          </cell>
          <cell r="B51" t="str">
            <v>ekologické technologie - D</v>
          </cell>
        </row>
        <row r="52">
          <cell r="A52">
            <v>154</v>
          </cell>
          <cell r="B52" t="str">
            <v>činnosti myslivec.hospodař.  G</v>
          </cell>
        </row>
        <row r="53">
          <cell r="A53">
            <v>155</v>
          </cell>
          <cell r="B53" t="str">
            <v>lesní hosp. plány - H</v>
          </cell>
        </row>
        <row r="54">
          <cell r="A54">
            <v>156</v>
          </cell>
          <cell r="B54" t="str">
            <v>ostatní hosp. v lesích - I</v>
          </cell>
        </row>
        <row r="55">
          <cell r="A55">
            <v>157</v>
          </cell>
          <cell r="B55" t="str">
            <v>chov a výcvik lovec. psů - K</v>
          </cell>
        </row>
        <row r="56">
          <cell r="A56">
            <v>158</v>
          </cell>
          <cell r="B56" t="str">
            <v>zvýšené náklady dle les. zákon</v>
          </cell>
        </row>
        <row r="57">
          <cell r="A57">
            <v>159</v>
          </cell>
          <cell r="B57" t="str">
            <v>zpracování osnov</v>
          </cell>
        </row>
        <row r="58">
          <cell r="A58">
            <v>160</v>
          </cell>
          <cell r="B58" t="str">
            <v>činnost odborného les. hosp.</v>
          </cell>
        </row>
        <row r="59">
          <cell r="A59">
            <v>161</v>
          </cell>
          <cell r="B59" t="str">
            <v>meliorace a hrazení bystřin</v>
          </cell>
        </row>
        <row r="60">
          <cell r="A60">
            <v>170</v>
          </cell>
          <cell r="B60" t="str">
            <v>dotace obcím - pečovat. služba</v>
          </cell>
        </row>
        <row r="61">
          <cell r="A61">
            <v>172</v>
          </cell>
          <cell r="B61" t="str">
            <v>DD Rožmitál - dotace MPSV</v>
          </cell>
        </row>
        <row r="62">
          <cell r="A62">
            <v>173</v>
          </cell>
          <cell r="B62" t="str">
            <v>DD Zdice - dotace MPSV</v>
          </cell>
        </row>
        <row r="63">
          <cell r="A63">
            <v>174</v>
          </cell>
          <cell r="B63" t="str">
            <v>DD Mn.Hradiště - dotace MPSV</v>
          </cell>
        </row>
        <row r="64">
          <cell r="A64">
            <v>199</v>
          </cell>
          <cell r="B64" t="str">
            <v>Fond investic</v>
          </cell>
        </row>
        <row r="65">
          <cell r="A65">
            <v>259</v>
          </cell>
          <cell r="B65" t="str">
            <v>kraj.pov.dotace byt.fondu obcí</v>
          </cell>
        </row>
        <row r="66">
          <cell r="A66">
            <v>300</v>
          </cell>
          <cell r="B66" t="str">
            <v>Projekt cest.ruchu (veletrhy)</v>
          </cell>
        </row>
        <row r="67">
          <cell r="A67">
            <v>400</v>
          </cell>
          <cell r="B67" t="str">
            <v>Odvod z Inv.Fondu - 04</v>
          </cell>
        </row>
        <row r="68">
          <cell r="A68">
            <v>410</v>
          </cell>
          <cell r="B68" t="str">
            <v>měsíční tranže SÚS</v>
          </cell>
        </row>
        <row r="69">
          <cell r="A69">
            <v>430</v>
          </cell>
          <cell r="B69" t="str">
            <v>provoz systému optim.DO</v>
          </cell>
        </row>
        <row r="70">
          <cell r="A70">
            <v>431</v>
          </cell>
          <cell r="B70" t="str">
            <v>jízdní řády</v>
          </cell>
        </row>
        <row r="71">
          <cell r="A71">
            <v>432</v>
          </cell>
          <cell r="B71" t="str">
            <v>analýza nehod.míst SK</v>
          </cell>
        </row>
        <row r="72">
          <cell r="A72">
            <v>433</v>
          </cell>
          <cell r="B72" t="str">
            <v>koncepce dopravy SK I.část</v>
          </cell>
        </row>
        <row r="73">
          <cell r="A73">
            <v>434</v>
          </cell>
          <cell r="B73" t="str">
            <v>koncepce dopravy SK II. část</v>
          </cell>
        </row>
        <row r="74">
          <cell r="A74">
            <v>444</v>
          </cell>
          <cell r="B74" t="str">
            <v>SÚS -záloha na DPH</v>
          </cell>
        </row>
        <row r="75">
          <cell r="A75">
            <v>470</v>
          </cell>
          <cell r="B75" t="str">
            <v>opravy silnic 2005</v>
          </cell>
        </row>
        <row r="76">
          <cell r="A76">
            <v>471</v>
          </cell>
          <cell r="B76" t="str">
            <v>opravy opěr.,obkl. a zár.zdí</v>
          </cell>
        </row>
        <row r="77">
          <cell r="A77">
            <v>472</v>
          </cell>
          <cell r="B77" t="str">
            <v>opravy silnic -nové technol.</v>
          </cell>
        </row>
        <row r="78">
          <cell r="A78">
            <v>473</v>
          </cell>
          <cell r="B78" t="str">
            <v>Příprava staveb</v>
          </cell>
        </row>
        <row r="79">
          <cell r="A79">
            <v>474</v>
          </cell>
          <cell r="B79" t="str">
            <v>Český Brod - sklad</v>
          </cell>
        </row>
        <row r="80">
          <cell r="A80">
            <v>475</v>
          </cell>
          <cell r="B80" t="str">
            <v>Diagnostika mostů</v>
          </cell>
        </row>
        <row r="81">
          <cell r="A81">
            <v>476</v>
          </cell>
          <cell r="B81" t="str">
            <v>III/2409 Libčice n.V.rekonstr.</v>
          </cell>
        </row>
        <row r="82">
          <cell r="A82">
            <v>477</v>
          </cell>
          <cell r="B82" t="str">
            <v>II/111 Český Šternberk</v>
          </cell>
        </row>
        <row r="83">
          <cell r="A83">
            <v>478</v>
          </cell>
          <cell r="B83" t="str">
            <v>Areál SÚS Kutná Hora</v>
          </cell>
        </row>
        <row r="84">
          <cell r="A84">
            <v>479</v>
          </cell>
          <cell r="B84" t="str">
            <v>CMS Říčany</v>
          </cell>
        </row>
        <row r="85">
          <cell r="A85">
            <v>480</v>
          </cell>
          <cell r="B85" t="str">
            <v>CMS Český Brod</v>
          </cell>
        </row>
        <row r="86">
          <cell r="A86">
            <v>499</v>
          </cell>
          <cell r="B86" t="str">
            <v>opravy silnic zimní ztráty  04</v>
          </cell>
        </row>
        <row r="87">
          <cell r="A87">
            <v>500</v>
          </cell>
          <cell r="B87" t="str">
            <v>povodňová sbírka /r.2002/</v>
          </cell>
        </row>
        <row r="88">
          <cell r="A88">
            <v>501</v>
          </cell>
          <cell r="B88" t="str">
            <v>záloha přísp.na bydl.-povodně</v>
          </cell>
        </row>
        <row r="89">
          <cell r="A89">
            <v>502</v>
          </cell>
          <cell r="B89" t="str">
            <v>povodňová rezerva kraje</v>
          </cell>
        </row>
        <row r="90">
          <cell r="A90">
            <v>503</v>
          </cell>
          <cell r="B90" t="str">
            <v>Dar z veřejné sbírky ČS.a.s.</v>
          </cell>
        </row>
        <row r="91">
          <cell r="A91">
            <v>601</v>
          </cell>
          <cell r="B91" t="str">
            <v>fond kultury</v>
          </cell>
        </row>
        <row r="92">
          <cell r="A92">
            <v>602</v>
          </cell>
          <cell r="B92" t="str">
            <v>fond obnovy památek</v>
          </cell>
        </row>
        <row r="93">
          <cell r="A93">
            <v>603</v>
          </cell>
          <cell r="B93" t="str">
            <v>Regionální funkce knihoven</v>
          </cell>
        </row>
        <row r="94">
          <cell r="A94">
            <v>604</v>
          </cell>
          <cell r="B94" t="str">
            <v>Obnova památek ve vl. SK</v>
          </cell>
        </row>
        <row r="95">
          <cell r="A95">
            <v>605</v>
          </cell>
          <cell r="B95" t="str">
            <v>Podpora českých divadel</v>
          </cell>
        </row>
        <row r="96">
          <cell r="A96">
            <v>606</v>
          </cell>
          <cell r="B96" t="str">
            <v>Projekty SROP kap.06</v>
          </cell>
        </row>
        <row r="97">
          <cell r="A97">
            <v>607</v>
          </cell>
          <cell r="B97" t="str">
            <v>Rozvojové projekty PO kap.06</v>
          </cell>
        </row>
        <row r="98">
          <cell r="A98">
            <v>608</v>
          </cell>
          <cell r="B98" t="str">
            <v>Investiční příspěvky PO kap.06</v>
          </cell>
        </row>
        <row r="99">
          <cell r="A99">
            <v>700</v>
          </cell>
          <cell r="B99" t="str">
            <v>registrace poplatky</v>
          </cell>
        </row>
        <row r="100">
          <cell r="A100">
            <v>701</v>
          </cell>
          <cell r="B100" t="str">
            <v>branci</v>
          </cell>
        </row>
        <row r="101">
          <cell r="A101">
            <v>702</v>
          </cell>
          <cell r="B101" t="str">
            <v>Norské fondy</v>
          </cell>
        </row>
        <row r="102">
          <cell r="A102">
            <v>704</v>
          </cell>
          <cell r="B102" t="str">
            <v>Drogy</v>
          </cell>
        </row>
        <row r="103">
          <cell r="A103">
            <v>705</v>
          </cell>
          <cell r="B103" t="str">
            <v>lékařské knihovny</v>
          </cell>
        </row>
        <row r="104">
          <cell r="A104">
            <v>706</v>
          </cell>
          <cell r="B104" t="str">
            <v>Sociální činnost</v>
          </cell>
        </row>
        <row r="105">
          <cell r="A105">
            <v>707</v>
          </cell>
          <cell r="B105" t="str">
            <v>nemoci z povolání</v>
          </cell>
        </row>
        <row r="106">
          <cell r="A106">
            <v>708</v>
          </cell>
          <cell r="B106" t="str">
            <v>onkologické registry</v>
          </cell>
        </row>
        <row r="107">
          <cell r="A107">
            <v>709</v>
          </cell>
          <cell r="B107" t="str">
            <v>VŘ na ambulantní péči</v>
          </cell>
        </row>
        <row r="108">
          <cell r="A108">
            <v>710</v>
          </cell>
          <cell r="B108" t="str">
            <v>územní znalecké komise</v>
          </cell>
        </row>
        <row r="109">
          <cell r="A109">
            <v>711</v>
          </cell>
          <cell r="B109" t="str">
            <v>kontrolní činnost</v>
          </cell>
        </row>
        <row r="110">
          <cell r="A110">
            <v>712</v>
          </cell>
          <cell r="B110" t="str">
            <v>audity</v>
          </cell>
        </row>
        <row r="111">
          <cell r="A111">
            <v>713</v>
          </cell>
          <cell r="B111" t="str">
            <v>školící činnost</v>
          </cell>
        </row>
        <row r="112">
          <cell r="A112">
            <v>714</v>
          </cell>
          <cell r="B112" t="str">
            <v>infosystém</v>
          </cell>
        </row>
        <row r="113">
          <cell r="A113">
            <v>715</v>
          </cell>
          <cell r="B113" t="str">
            <v>odborníci - stížnosti</v>
          </cell>
        </row>
        <row r="114">
          <cell r="A114">
            <v>716</v>
          </cell>
          <cell r="B114" t="str">
            <v>komise prac.lékařství</v>
          </cell>
        </row>
        <row r="115">
          <cell r="A115">
            <v>717</v>
          </cell>
          <cell r="B115" t="str">
            <v>poradní sbor</v>
          </cell>
        </row>
        <row r="116">
          <cell r="A116">
            <v>718</v>
          </cell>
          <cell r="B116" t="str">
            <v>záchytné stanice</v>
          </cell>
        </row>
        <row r="117">
          <cell r="A117">
            <v>719</v>
          </cell>
          <cell r="B117" t="str">
            <v>Útvar kriz. manag.</v>
          </cell>
        </row>
        <row r="118">
          <cell r="A118">
            <v>720</v>
          </cell>
          <cell r="B118" t="str">
            <v>AT poradny</v>
          </cell>
        </row>
        <row r="119">
          <cell r="A119">
            <v>721</v>
          </cell>
          <cell r="B119" t="str">
            <v>NSP Příbram+ Zdaboř</v>
          </cell>
        </row>
        <row r="120">
          <cell r="A120">
            <v>722</v>
          </cell>
          <cell r="B120" t="str">
            <v>nbáklady na LSPP</v>
          </cell>
        </row>
        <row r="121">
          <cell r="A121">
            <v>723</v>
          </cell>
          <cell r="B121" t="str">
            <v>náklady na provoz zdr.zařízení</v>
          </cell>
        </row>
        <row r="122">
          <cell r="A122">
            <v>724</v>
          </cell>
          <cell r="B122" t="str">
            <v>Tansfer. nákl. na nemocnice</v>
          </cell>
        </row>
        <row r="123">
          <cell r="A123">
            <v>725</v>
          </cell>
          <cell r="B123" t="str">
            <v>Pokuty a penále Odb.zdrav.</v>
          </cell>
        </row>
        <row r="124">
          <cell r="A124">
            <v>726</v>
          </cell>
          <cell r="B124" t="str">
            <v>Benešov a.s. - čin. nehr. ZP</v>
          </cell>
        </row>
        <row r="125">
          <cell r="A125">
            <v>727</v>
          </cell>
          <cell r="B125" t="str">
            <v>ON Kladno a.s.-čin. nehr. ZP</v>
          </cell>
        </row>
        <row r="126">
          <cell r="A126">
            <v>728</v>
          </cell>
          <cell r="B126" t="str">
            <v>ON Kolín a.s. - čin. nehr. ZP</v>
          </cell>
        </row>
        <row r="127">
          <cell r="A127">
            <v>729</v>
          </cell>
          <cell r="B127" t="str">
            <v>ON Ml.Boleslav a.s.-čin.neh.ZP</v>
          </cell>
        </row>
        <row r="128">
          <cell r="A128">
            <v>730</v>
          </cell>
          <cell r="B128" t="str">
            <v>ON Příbram a.s. -čin.nehr. ZP</v>
          </cell>
        </row>
        <row r="129">
          <cell r="A129">
            <v>731</v>
          </cell>
          <cell r="B129" t="str">
            <v>dětská pohotovostní ambul.</v>
          </cell>
        </row>
        <row r="130">
          <cell r="A130">
            <v>732</v>
          </cell>
          <cell r="B130" t="str">
            <v>Zubní pohotovostní ambulance</v>
          </cell>
        </row>
        <row r="131">
          <cell r="A131">
            <v>733</v>
          </cell>
          <cell r="B131" t="str">
            <v>akreditace kontinuálního vzděl</v>
          </cell>
        </row>
        <row r="132">
          <cell r="A132">
            <v>734</v>
          </cell>
          <cell r="B132" t="str">
            <v>Proces akreditace kvality péče</v>
          </cell>
        </row>
        <row r="133">
          <cell r="A133">
            <v>800</v>
          </cell>
          <cell r="B133" t="str">
            <v>ples-příspěvek kap.01</v>
          </cell>
        </row>
        <row r="134">
          <cell r="A134">
            <v>801</v>
          </cell>
          <cell r="B134" t="str">
            <v>Příspěvek na veletrhy a výst.</v>
          </cell>
        </row>
        <row r="135">
          <cell r="A135">
            <v>802</v>
          </cell>
          <cell r="B135" t="str">
            <v>Program obnovy venkova - inv.</v>
          </cell>
        </row>
        <row r="136">
          <cell r="A136">
            <v>803</v>
          </cell>
          <cell r="B136" t="str">
            <v>Program obnovy venkova - neinv</v>
          </cell>
        </row>
        <row r="137">
          <cell r="A137">
            <v>804</v>
          </cell>
          <cell r="B137" t="str">
            <v>Dotace obcím REG</v>
          </cell>
        </row>
        <row r="138">
          <cell r="A138">
            <v>805</v>
          </cell>
          <cell r="B138" t="str">
            <v>Dotace obcím REG - povodně</v>
          </cell>
        </row>
        <row r="139">
          <cell r="A139">
            <v>902</v>
          </cell>
          <cell r="B139" t="str">
            <v>mim. situace- drogy</v>
          </cell>
        </row>
        <row r="140">
          <cell r="A140">
            <v>911</v>
          </cell>
          <cell r="B140" t="str">
            <v>mim. situace- grant OSN</v>
          </cell>
        </row>
        <row r="141">
          <cell r="A141">
            <v>950</v>
          </cell>
          <cell r="B141" t="str">
            <v>mim. situace- Burgunsko-povod.</v>
          </cell>
        </row>
        <row r="142">
          <cell r="A142">
            <v>999</v>
          </cell>
          <cell r="B142" t="str">
            <v>fond na předfin. projektů z EU</v>
          </cell>
        </row>
        <row r="143">
          <cell r="A143">
            <v>2111</v>
          </cell>
          <cell r="B143" t="str">
            <v>Údržba areálu Ležáky</v>
          </cell>
        </row>
        <row r="144">
          <cell r="A144">
            <v>4001</v>
          </cell>
          <cell r="B144" t="str">
            <v>Podpora koordinátorů romských poradců</v>
          </cell>
        </row>
        <row r="145">
          <cell r="A145">
            <v>4002</v>
          </cell>
          <cell r="B145" t="str">
            <v>Neinvestiční transfery obcím - Agentura</v>
          </cell>
        </row>
        <row r="146">
          <cell r="A146">
            <v>4213</v>
          </cell>
          <cell r="B146" t="str">
            <v>Evropská charta regionálních či menšinových jazyků</v>
          </cell>
        </row>
        <row r="147">
          <cell r="A147">
            <v>4218</v>
          </cell>
          <cell r="B147" t="str">
            <v>Program pro odstraňování havarijních situací v sociálně vyloučených romských lokalitách</v>
          </cell>
        </row>
        <row r="148">
          <cell r="A148">
            <v>4223</v>
          </cell>
          <cell r="B148" t="str">
            <v>Evropský rok rovných příležitostí pro všechny</v>
          </cell>
        </row>
        <row r="149">
          <cell r="A149">
            <v>4359</v>
          </cell>
          <cell r="B149" t="str">
            <v>Účelové dotace na protidrogovou politiku</v>
          </cell>
        </row>
        <row r="150">
          <cell r="A150">
            <v>4428</v>
          </cell>
          <cell r="B150" t="str">
            <v>Podpora terénní sociální práce</v>
          </cell>
        </row>
        <row r="151">
          <cell r="A151">
            <v>4443</v>
          </cell>
          <cell r="B151" t="str">
            <v>Komunikační strategie EU</v>
          </cell>
        </row>
        <row r="152">
          <cell r="A152">
            <v>6001</v>
          </cell>
          <cell r="B152" t="str">
            <v>Projekty krajů v rozvojových zemích</v>
          </cell>
        </row>
        <row r="153">
          <cell r="A153">
            <v>6002</v>
          </cell>
          <cell r="B153" t="str">
            <v>Projekty obcí a měst v rozvojových zemích</v>
          </cell>
        </row>
        <row r="154">
          <cell r="A154">
            <v>6003</v>
          </cell>
          <cell r="B154" t="str">
            <v>Záchrana ohrožených druhů mongolské fauny (kůň Převalského) v národním parku Gobi B v kontextu sociálně-ekonomického rozvoje oblasti/Mongolsko</v>
          </cell>
        </row>
        <row r="155">
          <cell r="A155">
            <v>6499</v>
          </cell>
          <cell r="B155" t="str">
            <v>Informační kancelář v Kragujevci</v>
          </cell>
        </row>
        <row r="156">
          <cell r="A156">
            <v>7001</v>
          </cell>
          <cell r="B156" t="str">
            <v>Péče o válečné hroby - program č. 107 19 - neinvestice</v>
          </cell>
        </row>
        <row r="157">
          <cell r="A157">
            <v>7121</v>
          </cell>
          <cell r="B157" t="str">
            <v>Péče o válečné hroby - program č. 107440 - neinvestice</v>
          </cell>
        </row>
        <row r="158">
          <cell r="A158">
            <v>7131</v>
          </cell>
          <cell r="B158" t="str">
            <v>Neinvestiční transfery na provoz škol</v>
          </cell>
        </row>
        <row r="159">
          <cell r="A159">
            <v>7139</v>
          </cell>
          <cell r="B159" t="str">
            <v>Příspěvky na rozvoj vojenských újezdů (neinvestiční výdaje)</v>
          </cell>
        </row>
        <row r="160">
          <cell r="A160">
            <v>7147</v>
          </cell>
          <cell r="B160" t="str">
            <v>Neinvestiční úpravy komunikací podle zákona č. 13/1997 Sb.</v>
          </cell>
        </row>
        <row r="161">
          <cell r="A161">
            <v>7266</v>
          </cell>
          <cell r="B161" t="str">
            <v>Péče o válečné veterány</v>
          </cell>
        </row>
        <row r="162">
          <cell r="A162">
            <v>7554</v>
          </cell>
          <cell r="B162" t="str">
            <v>Investiční úpravy komunikací podle zákona č. 13/1997 Sb.</v>
          </cell>
        </row>
        <row r="163">
          <cell r="A163">
            <v>7555</v>
          </cell>
          <cell r="B163" t="str">
            <v>Péče o válečné hroby - program č. 107440 - investice</v>
          </cell>
        </row>
        <row r="164">
          <cell r="A164">
            <v>7716</v>
          </cell>
          <cell r="B164" t="str">
            <v>Investiční dotace školám</v>
          </cell>
        </row>
        <row r="165">
          <cell r="A165">
            <v>7729</v>
          </cell>
          <cell r="B165" t="str">
            <v>Příspěvky na rozvoj vojenských újezdů (investiční výdaje)</v>
          </cell>
        </row>
        <row r="166">
          <cell r="A166">
            <v>7938</v>
          </cell>
          <cell r="B166" t="str">
            <v>Péče o válečné hroby - program č. 107 19 - investice</v>
          </cell>
        </row>
        <row r="167">
          <cell r="A167">
            <v>12001</v>
          </cell>
          <cell r="B167" t="str">
            <v>Pověřené auditní subjekty – RR Střední Čechy – SR</v>
          </cell>
        </row>
        <row r="168">
          <cell r="A168">
            <v>12002</v>
          </cell>
          <cell r="B168" t="str">
            <v>Fond na přípravu projektů - FM EHP/Norska</v>
          </cell>
        </row>
        <row r="169">
          <cell r="A169">
            <v>12005</v>
          </cell>
          <cell r="B169" t="str">
            <v>Pověřené auditní subjekty – RR Střední Čechy – EU</v>
          </cell>
        </row>
        <row r="170">
          <cell r="A170">
            <v>12011</v>
          </cell>
          <cell r="B170" t="str">
            <v>Pověřené auditní subjekty – RR Jihozápad – SR</v>
          </cell>
        </row>
        <row r="171">
          <cell r="A171">
            <v>12015</v>
          </cell>
          <cell r="B171" t="str">
            <v>Pověřené auditní subjekty – RR Jihozápad – EU</v>
          </cell>
        </row>
        <row r="172">
          <cell r="A172">
            <v>12021</v>
          </cell>
          <cell r="B172" t="str">
            <v>Pověřené auditní subjekty – RR Severozápad – SR</v>
          </cell>
        </row>
        <row r="173">
          <cell r="A173">
            <v>12025</v>
          </cell>
          <cell r="B173" t="str">
            <v>Pověřené auditní subjekty – RR Severozápad – EU</v>
          </cell>
        </row>
        <row r="174">
          <cell r="A174">
            <v>12031</v>
          </cell>
          <cell r="B174" t="str">
            <v>Pověřené auditní subjekty – RR Severovýchod – SR</v>
          </cell>
        </row>
        <row r="175">
          <cell r="A175">
            <v>12035</v>
          </cell>
          <cell r="B175" t="str">
            <v>Pověřené auditní subjekty – RR Severovýchod – EU</v>
          </cell>
        </row>
        <row r="176">
          <cell r="A176">
            <v>12041</v>
          </cell>
          <cell r="B176" t="str">
            <v>Pověřené auditní subjekty – RR Jihovýchod – SR</v>
          </cell>
        </row>
        <row r="177">
          <cell r="A177">
            <v>12045</v>
          </cell>
          <cell r="B177" t="str">
            <v>Pověřené auditní subjekty – RR Jihovýchod – EU</v>
          </cell>
        </row>
        <row r="178">
          <cell r="A178">
            <v>12051</v>
          </cell>
          <cell r="B178" t="str">
            <v>Pověřené auditní subjekty – RR Střední Morava – SR</v>
          </cell>
        </row>
        <row r="179">
          <cell r="A179">
            <v>12055</v>
          </cell>
          <cell r="B179" t="str">
            <v>Pověřené auditní subjekty – RR Střední Morava – EU</v>
          </cell>
        </row>
        <row r="180">
          <cell r="A180">
            <v>12061</v>
          </cell>
          <cell r="B180" t="str">
            <v>Pověřené auditní subjekty – RR Moravskoslezsko – SR</v>
          </cell>
        </row>
        <row r="181">
          <cell r="A181">
            <v>12065</v>
          </cell>
          <cell r="B181" t="str">
            <v>Pověřené auditní subjekty – RR Moravskoslezsko – EU</v>
          </cell>
        </row>
        <row r="182">
          <cell r="A182">
            <v>12071</v>
          </cell>
          <cell r="B182" t="str">
            <v>Pověřené auditní subjekty – Hl. m. Praha – SR</v>
          </cell>
        </row>
        <row r="183">
          <cell r="A183">
            <v>12075</v>
          </cell>
          <cell r="B183" t="str">
            <v>Pověřené auditní subjekty – Hl. m. Praha – EU</v>
          </cell>
        </row>
        <row r="184">
          <cell r="A184">
            <v>13001</v>
          </cell>
          <cell r="B184" t="str">
            <v>Neinvestiční transfery krajům na financování specializovaných odborníků pro výkon inspekcí poskytování sociálních služeb</v>
          </cell>
        </row>
        <row r="185">
          <cell r="A185">
            <v>13002</v>
          </cell>
          <cell r="B185" t="str">
            <v>Transfer na krytí pojistného souvisejícího s veřejnou službou podle § 18a zákona č. 111/2006 Sb., o pomoci v hmotné nouzi</v>
          </cell>
        </row>
        <row r="186">
          <cell r="A186">
            <v>13003</v>
          </cell>
          <cell r="B186" t="str">
            <v>IOP - služby v oblasti sociální integrace - podprogram č. 113 34B - NIV</v>
          </cell>
        </row>
        <row r="187">
          <cell r="A187">
            <v>13004</v>
          </cell>
          <cell r="B187" t="str">
            <v>IOP - služby v oblasti zaměstnanosti - podprogram č. 113 34D - NIV</v>
          </cell>
        </row>
        <row r="188">
          <cell r="A188">
            <v>13005</v>
          </cell>
          <cell r="B188" t="str">
            <v>Neinvestiční nedávkové transfery na podporu rodiny</v>
          </cell>
        </row>
        <row r="189">
          <cell r="A189">
            <v>13006</v>
          </cell>
          <cell r="B189" t="str">
            <v>Evropský rok boje proti chudobě a sociálnímu vyloučení</v>
          </cell>
        </row>
        <row r="190">
          <cell r="A190">
            <v>13007</v>
          </cell>
          <cell r="B190" t="str">
            <v>Příspěvek veřejným rozpočtům územní úrovně dle § 78 zákona č. 435/2004 Sb., o zaměstnanosti</v>
          </cell>
        </row>
        <row r="191">
          <cell r="A191">
            <v>13008</v>
          </cell>
          <cell r="B191" t="str">
            <v>Doplatky dávek pomoci v hmotné nouzi, příspěvku na péči a dávek osobám se zdravotním postižením za rok 2011</v>
          </cell>
        </row>
        <row r="192">
          <cell r="A192">
            <v>13009</v>
          </cell>
          <cell r="B192" t="str">
            <v>Program švýcarsko-české spolupráce</v>
          </cell>
        </row>
        <row r="193">
          <cell r="A193">
            <v>13010</v>
          </cell>
          <cell r="B193" t="str">
            <v>Státní příspěvek na výkon pěstounské péče</v>
          </cell>
        </row>
        <row r="194">
          <cell r="A194">
            <v>13011</v>
          </cell>
          <cell r="B194" t="str">
            <v>Dotace v oblasti sociálně-právní ochrany dětí</v>
          </cell>
        </row>
        <row r="195">
          <cell r="A195">
            <v>13012</v>
          </cell>
          <cell r="B195" t="str">
            <v>Kompenzace škod způsobených na rybách povodněmi v roce 2013</v>
          </cell>
        </row>
        <row r="196">
          <cell r="A196">
            <v>13013</v>
          </cell>
          <cell r="B196" t="str">
            <v>Operační program Zaměstnanost</v>
          </cell>
        </row>
        <row r="197">
          <cell r="A197">
            <v>13014</v>
          </cell>
          <cell r="B197" t="str">
            <v>Operační program potravinové a materiální pomoci</v>
          </cell>
        </row>
        <row r="198">
          <cell r="A198">
            <v>13101</v>
          </cell>
          <cell r="B198" t="str">
            <v>Aktivní politika zaměstnanosti pro okresní úřady a obce</v>
          </cell>
        </row>
        <row r="199">
          <cell r="A199">
            <v>13118</v>
          </cell>
          <cell r="B199" t="str">
            <v>Mezinárodní rok seniorů</v>
          </cell>
        </row>
        <row r="200">
          <cell r="A200">
            <v>13129</v>
          </cell>
          <cell r="B200" t="str">
            <v>Jednotný programový dokument JPD 3 - EU</v>
          </cell>
        </row>
        <row r="201">
          <cell r="A201">
            <v>13229</v>
          </cell>
          <cell r="B201" t="str">
            <v>Aktivní politika zaměstnanosti – OP RLZ</v>
          </cell>
        </row>
        <row r="202">
          <cell r="A202">
            <v>13230</v>
          </cell>
          <cell r="B202" t="str">
            <v>Aktivní politika zaměstnanosti – JPD 3</v>
          </cell>
        </row>
        <row r="203">
          <cell r="A203">
            <v>13233</v>
          </cell>
          <cell r="B203" t="str">
            <v>Operační program Lidské zdroje a zaměstnanost</v>
          </cell>
        </row>
        <row r="204">
          <cell r="A204">
            <v>13234</v>
          </cell>
          <cell r="B204" t="str">
            <v>Aktivní politika zaměstnanosti – OP LZZ</v>
          </cell>
        </row>
        <row r="205">
          <cell r="A205">
            <v>13235</v>
          </cell>
          <cell r="B205" t="str">
            <v>Transfery na příspěvek na péči podle zákona č. 108/2006 Sb., o sociálních službách</v>
          </cell>
        </row>
        <row r="206">
          <cell r="A206">
            <v>13247</v>
          </cell>
          <cell r="B206" t="str">
            <v>Mezinárodní spolupráce v sociálním zabezpečení</v>
          </cell>
        </row>
        <row r="207">
          <cell r="A207">
            <v>13256</v>
          </cell>
          <cell r="B207" t="str">
            <v>Zabezpečení provozu sociálních služeb obcí - UV č. 402/2002</v>
          </cell>
        </row>
        <row r="208">
          <cell r="A208">
            <v>13305</v>
          </cell>
          <cell r="B208" t="str">
            <v>Neinvestiční nedávkové transfery podle zákona č. 108/2006 Sb., o sociálních službách (§ 101, § 102 a § 103)</v>
          </cell>
        </row>
        <row r="209">
          <cell r="A209">
            <v>13306</v>
          </cell>
          <cell r="B209" t="str">
            <v>Transfery na dávky pomoci v hmotné nouzi (zákon č. 111/2006 Sb., dávky zdravotně postiženým občanům (vyhláška č. 182/1991 Sb.), příspěvek při péči o blízkou nebo jinou osobu (zákon č. 100/1988 Sb., ve znění č. II zákona č. 109/2006 Sb.)</v>
          </cell>
        </row>
        <row r="210">
          <cell r="A210">
            <v>13307</v>
          </cell>
          <cell r="B210" t="str">
            <v>Transfery na státní příspěvek zřizovatelům zařízení pro děti vyžadující okamžitou pomoc</v>
          </cell>
        </row>
        <row r="211">
          <cell r="A211">
            <v>13310</v>
          </cell>
          <cell r="B211" t="str">
            <v>Neinvestiční nedávkové transfery na pojistné za pěstouny pro městské části hlavního města Prahy</v>
          </cell>
        </row>
        <row r="212">
          <cell r="A212">
            <v>13344</v>
          </cell>
          <cell r="B212" t="str">
            <v>Podpora zavádění komunitního plánování a zavádění standardů kvality v sociálních službách</v>
          </cell>
        </row>
        <row r="213">
          <cell r="A213">
            <v>13351</v>
          </cell>
          <cell r="B213" t="str">
            <v>Řešení naléhavých potřeb při zabezpečení provozu sociálních služeb zřízených a provozovaných obcemi</v>
          </cell>
        </row>
        <row r="214">
          <cell r="A214">
            <v>13404</v>
          </cell>
          <cell r="B214" t="str">
            <v>Operační program lidských zdrojů</v>
          </cell>
        </row>
        <row r="215">
          <cell r="A215">
            <v>13405</v>
          </cell>
          <cell r="B215" t="str">
            <v>Jednotný programový dokument JPD 3 - SR</v>
          </cell>
        </row>
        <row r="216">
          <cell r="A216">
            <v>13406</v>
          </cell>
          <cell r="B216" t="str">
            <v>Iniciativa Equal</v>
          </cell>
        </row>
        <row r="217">
          <cell r="A217">
            <v>13407</v>
          </cell>
          <cell r="B217" t="str">
            <v>Phare 2003</v>
          </cell>
        </row>
        <row r="218">
          <cell r="A218">
            <v>13419</v>
          </cell>
          <cell r="B218" t="str">
            <v>Transfery na financování běžných výdajů poskytovatelům sociálních služeb – dotační řízení MPSV</v>
          </cell>
        </row>
        <row r="219">
          <cell r="A219">
            <v>13501</v>
          </cell>
          <cell r="B219" t="str">
            <v>Pořízení a technická obnova investičního majetku ve správě ústavů sociální péče</v>
          </cell>
        </row>
        <row r="220">
          <cell r="A220">
            <v>13899</v>
          </cell>
          <cell r="B220" t="str">
            <v>IOP - služby v oblasti sociální integrace - podprogram č. 113 34B - IV</v>
          </cell>
        </row>
        <row r="221">
          <cell r="A221">
            <v>13900</v>
          </cell>
          <cell r="B221" t="str">
            <v>IOP - služby v oblasti zaměstnanosti - podprogram č. 113 34D - IV</v>
          </cell>
        </row>
        <row r="222">
          <cell r="A222">
            <v>14001</v>
          </cell>
          <cell r="B222" t="str">
            <v>Evropský uprchlický fond - neinvestiční transfery</v>
          </cell>
        </row>
        <row r="223">
          <cell r="A223">
            <v>14002</v>
          </cell>
          <cell r="B223" t="str">
            <v>Evropský uprchlický fond – program č. 114060 – neinvestice</v>
          </cell>
        </row>
        <row r="224">
          <cell r="A224">
            <v>14003</v>
          </cell>
          <cell r="B224" t="str">
            <v>Zahraniční rozvojová spolupráce – program č. 114060 – neinvestice</v>
          </cell>
        </row>
        <row r="225">
          <cell r="A225">
            <v>14004</v>
          </cell>
          <cell r="B225" t="str">
            <v>Neinvestiční transfery krajům podle § 27 zákona č. 133/1985 Sb., o požární ochraně</v>
          </cell>
        </row>
        <row r="226">
          <cell r="A226">
            <v>14005</v>
          </cell>
          <cell r="B226" t="str">
            <v>Účelové neinvestiční dotace obcím a krajům na projekty prevence kriminality</v>
          </cell>
        </row>
        <row r="227">
          <cell r="A227">
            <v>14006</v>
          </cell>
          <cell r="B227" t="str">
            <v>Zabezpečení provozu kontaktních míst veřejné správy Czech Point</v>
          </cell>
        </row>
        <row r="228">
          <cell r="A228">
            <v>14007</v>
          </cell>
          <cell r="B228" t="str">
            <v>Účelové neinvestiční dotace obcím na integraci cizinců</v>
          </cell>
        </row>
        <row r="229">
          <cell r="A229">
            <v>14008</v>
          </cell>
          <cell r="B229" t="str">
            <v>Zabezpečení provozu kontaktních míst veřejné správy Czech Point - EU</v>
          </cell>
        </row>
        <row r="230">
          <cell r="A230">
            <v>14009</v>
          </cell>
          <cell r="B230" t="str">
            <v>IOP - 2.1 Zavádění ICT v územní veřejné správě - program 114070 - neinvestice</v>
          </cell>
        </row>
        <row r="231">
          <cell r="A231">
            <v>14010</v>
          </cell>
          <cell r="B231" t="str">
            <v>Reprodukce majetku jednotek požární ochrany a ochrany obyvatelstva - podprogram č. 114214 - neinvestice</v>
          </cell>
        </row>
        <row r="232">
          <cell r="A232">
            <v>14011</v>
          </cell>
          <cell r="B232" t="str">
            <v>Evropský fond pro integraci státních příslušníků třetích zemí</v>
          </cell>
        </row>
        <row r="233">
          <cell r="A233">
            <v>14012</v>
          </cell>
          <cell r="B233" t="str">
            <v>Vzdělávání v Egon centrech krajů a obcí s rozšířenou působností - EU</v>
          </cell>
        </row>
        <row r="234">
          <cell r="A234">
            <v>14013</v>
          </cell>
          <cell r="B234" t="str">
            <v>Zvýšení kvality řízení v úřadech územní veřejné správy - EU</v>
          </cell>
        </row>
        <row r="235">
          <cell r="A235">
            <v>14015</v>
          </cell>
          <cell r="B235" t="str">
            <v>IOP – 3.4. Služby v oblasti bezpečnosti, prevence a řešení rizik – program č. 114070 - neinvestice</v>
          </cell>
        </row>
        <row r="236">
          <cell r="A236">
            <v>14016</v>
          </cell>
          <cell r="B236" t="str">
            <v>Pořizování a obnova majetku jednotek požární ochrany obyvatelstva - 114D244 - neinvestice</v>
          </cell>
        </row>
        <row r="237">
          <cell r="A237">
            <v>14017</v>
          </cell>
          <cell r="B237" t="str">
            <v>IOP - 3.4 Jednotná úroveň IS operačního řízení a modernizace technologií pro příjem tísňového volání základních složek IZS - program 114071 - neinvestice</v>
          </cell>
        </row>
        <row r="238">
          <cell r="A238">
            <v>14018</v>
          </cell>
          <cell r="B238" t="str">
            <v>Podpora prevence kriminality - program č. 114080 - neinvestice</v>
          </cell>
        </row>
        <row r="239">
          <cell r="A239">
            <v>14019</v>
          </cell>
          <cell r="B239" t="str">
            <v>Asistent prevence kriminality</v>
          </cell>
        </row>
        <row r="240">
          <cell r="A240">
            <v>14020</v>
          </cell>
          <cell r="B240" t="str">
            <v>Evropský fond pro integraci státních příslušníků třetích zemí – program č. 114060 – neinvestice</v>
          </cell>
        </row>
        <row r="241">
          <cell r="A241">
            <v>14021</v>
          </cell>
          <cell r="B241" t="str">
            <v>CIP ICT PSP – podpora informační společnosti</v>
          </cell>
        </row>
        <row r="242">
          <cell r="A242">
            <v>14022</v>
          </cell>
          <cell r="B242" t="str">
            <v>Neinvestiční transfery krajům a hl. m. Praze podle usnesení vlády k povodním</v>
          </cell>
        </row>
        <row r="243">
          <cell r="A243">
            <v>14023</v>
          </cell>
          <cell r="B243" t="str">
            <v>Asistent prevence kriminality II.</v>
          </cell>
        </row>
        <row r="244">
          <cell r="A244">
            <v>14024</v>
          </cell>
          <cell r="B244" t="str">
            <v>Bezpečnostní dobrovolník</v>
          </cell>
        </row>
        <row r="245">
          <cell r="A245">
            <v>14032</v>
          </cell>
          <cell r="B245" t="str">
            <v>Program prevence kriminality na místní úrovni – program č. 314080 – neinvestice</v>
          </cell>
        </row>
        <row r="246">
          <cell r="A246">
            <v>14137</v>
          </cell>
          <cell r="B246" t="str">
            <v>Příspěvek obcím dle § 84 zákona č. 325/1999 Sb., o azylu</v>
          </cell>
        </row>
        <row r="247">
          <cell r="A247">
            <v>14298</v>
          </cell>
          <cell r="B247" t="str">
            <v>Pořízení, obnova a provozování ICT veřejné správy– podprogram č. 214411 – neinvestice</v>
          </cell>
        </row>
        <row r="248">
          <cell r="A248">
            <v>14299</v>
          </cell>
          <cell r="B248" t="str">
            <v>Reprodukce majetku jednotek požární ochrany a ochrany obyvatelstva – podprogram č. 214214 – neinvestice</v>
          </cell>
        </row>
        <row r="249">
          <cell r="A249">
            <v>14336</v>
          </cell>
          <cell r="B249" t="str">
            <v>Neinvestiční dotace na zajištění bydlení dle § 69 zákona č. 325/1999 Sb., o azylu</v>
          </cell>
        </row>
        <row r="250">
          <cell r="A250">
            <v>14350</v>
          </cell>
          <cell r="B250" t="str">
            <v>Internetizace obcí - podprogram č. 314047 - neinvestice</v>
          </cell>
        </row>
        <row r="251">
          <cell r="A251">
            <v>14493</v>
          </cell>
          <cell r="B251" t="str">
            <v>Evropský uprchlický fond - program 214010 - neinvestice</v>
          </cell>
        </row>
        <row r="252">
          <cell r="A252">
            <v>14494</v>
          </cell>
          <cell r="B252" t="str">
            <v>Zahraniční rozvojová pomoc - program 214010 - neinvestice</v>
          </cell>
        </row>
        <row r="253">
          <cell r="A253">
            <v>14580</v>
          </cell>
          <cell r="B253" t="str">
            <v>Reprodukce investičního majetku CO - program č. 314623</v>
          </cell>
        </row>
        <row r="254">
          <cell r="A254">
            <v>14626</v>
          </cell>
          <cell r="B254" t="str">
            <v>Výstavba sídel veřejné správy - 2. etapa - podprogram č. 214412</v>
          </cell>
        </row>
        <row r="255">
          <cell r="A255">
            <v>14669</v>
          </cell>
          <cell r="B255" t="str">
            <v>Podpora prevence kriminality na regionální úrovni – program č. 214050</v>
          </cell>
        </row>
        <row r="256">
          <cell r="A256">
            <v>14670</v>
          </cell>
          <cell r="B256" t="str">
            <v>Pořízení, obnova a provozování ICT veřejné správy– podprogram č. 214411 – investice</v>
          </cell>
        </row>
        <row r="257">
          <cell r="A257">
            <v>14671</v>
          </cell>
          <cell r="B257" t="str">
            <v>Reprodukce majetku jednotek požární ochrany a ochrany obyvatelstva – podprogram č. 214214 – investice</v>
          </cell>
        </row>
        <row r="258">
          <cell r="A258">
            <v>14715</v>
          </cell>
          <cell r="B258" t="str">
            <v>Internetizace obcí - podprogram č. 314047 - investice</v>
          </cell>
        </row>
        <row r="259">
          <cell r="A259">
            <v>14742</v>
          </cell>
          <cell r="B259" t="str">
            <v>Rozvoj a obnova materiálně technické základny uprchlických zařízení - podprogram č. 214042</v>
          </cell>
        </row>
        <row r="260">
          <cell r="A260">
            <v>14813</v>
          </cell>
          <cell r="B260" t="str">
            <v>Evropský uprchlický fond - program 214010 - investice</v>
          </cell>
        </row>
        <row r="261">
          <cell r="A261">
            <v>14814</v>
          </cell>
          <cell r="B261" t="str">
            <v>Zahraniční rozvojová pomoc - program 214010 - investice</v>
          </cell>
        </row>
        <row r="262">
          <cell r="A262">
            <v>14867</v>
          </cell>
          <cell r="B262" t="str">
            <v>Evropský uprchlický fond – program č. 114060 – investice</v>
          </cell>
        </row>
        <row r="263">
          <cell r="A263">
            <v>14868</v>
          </cell>
          <cell r="B263" t="str">
            <v>Zahraniční rozvojová spolupráce – program č. 114060 – investice</v>
          </cell>
        </row>
        <row r="264">
          <cell r="A264">
            <v>14876</v>
          </cell>
          <cell r="B264" t="str">
            <v>Podpora prevence kriminality - program č. 114050 - investice</v>
          </cell>
        </row>
        <row r="265">
          <cell r="A265">
            <v>14903</v>
          </cell>
          <cell r="B265" t="str">
            <v>IOP - 2.1 Zavádění ICT v územní veřejné správě - program 114070 - investice</v>
          </cell>
        </row>
        <row r="266">
          <cell r="A266">
            <v>14907</v>
          </cell>
          <cell r="B266" t="str">
            <v>Reprodukce majetku jednotek požární ochrany a ochrany obyvatelstva - podprogram č. 114214 - investice</v>
          </cell>
        </row>
        <row r="267">
          <cell r="A267">
            <v>14922</v>
          </cell>
          <cell r="B267" t="str">
            <v>IOP – 3.4. Služby v oblasti bezpečnosti, prevence a řešení rizik – program č. 114070 - investice</v>
          </cell>
        </row>
        <row r="268">
          <cell r="A268">
            <v>14924</v>
          </cell>
          <cell r="B268" t="str">
            <v>Zvýšení kvality řízení v úřadech územní veřejné správy - EU - investice</v>
          </cell>
        </row>
        <row r="269">
          <cell r="A269">
            <v>14931</v>
          </cell>
          <cell r="B269" t="str">
            <v>Pořizování a obnova majetku jednotek požární ochrany obyvatelstva - 114D244 - investice</v>
          </cell>
        </row>
        <row r="270">
          <cell r="A270">
            <v>14932</v>
          </cell>
          <cell r="B270" t="str">
            <v>IOP - 3.4 Jednotná úroveň IS operačního řízení a modernizace technologií pro příjem tísňového volání základních složek IZS - program 114071 - investice</v>
          </cell>
        </row>
        <row r="271">
          <cell r="A271">
            <v>14942</v>
          </cell>
          <cell r="B271" t="str">
            <v>Pořizování a obnova majetku jednotek požární ochrany obyvatelstva - podprogram č. 114244 - investice</v>
          </cell>
        </row>
        <row r="272">
          <cell r="A272">
            <v>14943</v>
          </cell>
          <cell r="B272" t="str">
            <v>Podpopra prevence kriminality - program č. 114080 - investice</v>
          </cell>
        </row>
        <row r="273">
          <cell r="A273">
            <v>14944</v>
          </cell>
          <cell r="B273" t="str">
            <v>Evropský fond pro integraci státních příslušníků třetích zemí – program č. 114060 – investice</v>
          </cell>
        </row>
        <row r="274">
          <cell r="A274">
            <v>15001</v>
          </cell>
          <cell r="B274" t="str">
            <v>Revitalizace říčních systémů - program č. 215110 - NIV</v>
          </cell>
        </row>
        <row r="275">
          <cell r="A275">
            <v>15002</v>
          </cell>
          <cell r="B275" t="str">
            <v>Podpora obnovy funkcí krajiny - program č. 115 160 - SR - neinvestice</v>
          </cell>
        </row>
        <row r="276">
          <cell r="A276">
            <v>15003</v>
          </cell>
          <cell r="B276" t="str">
            <v>Podpora na hydrometeorolo. jevy - ADAPT - program č. 115 180 - SR - neinvestice</v>
          </cell>
        </row>
        <row r="277">
          <cell r="A277">
            <v>15004</v>
          </cell>
          <cell r="B277" t="str">
            <v>Monitoring kvality ovzduší - SMOK - program č. 115 190 - SR - neinvestice</v>
          </cell>
        </row>
        <row r="278">
          <cell r="A278">
            <v>15005</v>
          </cell>
          <cell r="B278" t="str">
            <v>Projekt Cíl 3 - SR - NIV</v>
          </cell>
        </row>
        <row r="279">
          <cell r="A279">
            <v>15006</v>
          </cell>
          <cell r="B279" t="str">
            <v>Likvidace škod pro živelních pohromách - program č. 115 270 - NIV</v>
          </cell>
        </row>
        <row r="280">
          <cell r="A280">
            <v>15007</v>
          </cell>
          <cell r="B280" t="str">
            <v>Program česko-švýcarské spolupráce</v>
          </cell>
        </row>
        <row r="281">
          <cell r="A281">
            <v>15008</v>
          </cell>
          <cell r="B281" t="str">
            <v>Program švýcarsko-české spolupráce - podprogram č. 115262 Životní prostředí a infrastruktura - NIV</v>
          </cell>
        </row>
        <row r="282">
          <cell r="A282">
            <v>15009</v>
          </cell>
          <cell r="B282" t="str">
            <v>Zelená úsporám – budovy veřejného sektoru – program č. 115290 – NIV</v>
          </cell>
        </row>
        <row r="283">
          <cell r="A283">
            <v>15065</v>
          </cell>
          <cell r="B283" t="str">
            <v>Účelové neinvestiční dotace zoologickým a botanickým zahradám</v>
          </cell>
        </row>
        <row r="284">
          <cell r="A284">
            <v>15091</v>
          </cell>
          <cell r="B284" t="str">
            <v>Program péče o krajinu</v>
          </cell>
        </row>
        <row r="285">
          <cell r="A285">
            <v>15092</v>
          </cell>
          <cell r="B285" t="str">
            <v>Program stabilizace lesa v Jizerských horách a na Ještědu</v>
          </cell>
        </row>
        <row r="286">
          <cell r="A286">
            <v>15093</v>
          </cell>
          <cell r="B286" t="str">
            <v>Příspěvek na hospodaření v lesích na území národních parků</v>
          </cell>
        </row>
        <row r="287">
          <cell r="A287">
            <v>15249</v>
          </cell>
          <cell r="B287" t="str">
            <v>Program péče o zeleň v urbanizovaném prostředí</v>
          </cell>
        </row>
        <row r="288">
          <cell r="A288">
            <v>15267</v>
          </cell>
          <cell r="B288" t="str">
            <v>Rozvoj a obnova mat. tech. základny systému řízení Ministerstva životního prostředí - program č. 215010 – neinvestice</v>
          </cell>
        </row>
        <row r="289">
          <cell r="A289">
            <v>15268</v>
          </cell>
          <cell r="B289" t="str">
            <v>Podpora prevence v územích ohrožených nepříznivými klimatickými vlivy – program č. 215120 - neinvestice</v>
          </cell>
        </row>
        <row r="290">
          <cell r="A290">
            <v>15269</v>
          </cell>
          <cell r="B290" t="str">
            <v>Podpora ochrany životního prostředí a nakládání s odpady program č. 215210 - neinvestice</v>
          </cell>
        </row>
        <row r="291">
          <cell r="A291">
            <v>15270</v>
          </cell>
          <cell r="B291" t="str">
            <v>Státní pomoc MŽP při obnově území postiženého povodní – program č. 215810 - neinvestice</v>
          </cell>
        </row>
        <row r="292">
          <cell r="A292">
            <v>15291</v>
          </cell>
          <cell r="B292" t="str">
            <v>Úhrada kompenzací za ztráty způsobené obcím na území národních parků</v>
          </cell>
        </row>
        <row r="293">
          <cell r="A293">
            <v>15308</v>
          </cell>
          <cell r="B293" t="str">
            <v>Podpora zlepšování VH infrastruktury a snižování rizika povodní – program č. 115 110 – SR – NIV</v>
          </cell>
        </row>
        <row r="294">
          <cell r="A294">
            <v>15309</v>
          </cell>
          <cell r="B294" t="str">
            <v>Podpora zlepšování VH infrastruktury a snižování rizika povodní – program č. 115 110 – EU – NIV</v>
          </cell>
        </row>
        <row r="295">
          <cell r="A295">
            <v>15316</v>
          </cell>
          <cell r="B295" t="str">
            <v>Podpora zlepšování stavu přírody a krajiny – program č. 115 120 – SR – NIV</v>
          </cell>
        </row>
        <row r="296">
          <cell r="A296">
            <v>15319</v>
          </cell>
          <cell r="B296" t="str">
            <v>Podpora zlepšování stavu přírody a krajiny – program č. 115 120 – EU – NIV</v>
          </cell>
        </row>
        <row r="297">
          <cell r="A297">
            <v>15320</v>
          </cell>
          <cell r="B297" t="str">
            <v>Podpora rozvoje infrastruktury pro env. vzdělávání, poradenství a osvětu – program č. 115 130 – SR – NIV</v>
          </cell>
        </row>
        <row r="298">
          <cell r="A298">
            <v>15321</v>
          </cell>
          <cell r="B298" t="str">
            <v>Podpora rozvoje infrastruktury pro env. vzdělávání, poradenství a osvětu – program č. 115 130 – EU – NIV</v>
          </cell>
        </row>
        <row r="299">
          <cell r="A299">
            <v>15322</v>
          </cell>
          <cell r="B299" t="str">
            <v>Technická asistence – program č. 115 150 – SR – NIV</v>
          </cell>
        </row>
        <row r="300">
          <cell r="A300">
            <v>15323</v>
          </cell>
          <cell r="B300" t="str">
            <v>Technická asistence – program č. 115 150 – EU – NIV</v>
          </cell>
        </row>
        <row r="301">
          <cell r="A301">
            <v>15324</v>
          </cell>
          <cell r="B301" t="str">
            <v>Podpora zlepšování kvality ovzduší a snižování emisí – program č. 115 210 – SR – NIV</v>
          </cell>
        </row>
        <row r="302">
          <cell r="A302">
            <v>15325</v>
          </cell>
          <cell r="B302" t="str">
            <v>Podpora zlepšování kvality ovzduší a snižování emisí – program č. 115 210 – EU – NIV</v>
          </cell>
        </row>
        <row r="303">
          <cell r="A303">
            <v>15329</v>
          </cell>
          <cell r="B303" t="str">
            <v>Podpora udržitelného využívání zdroje energie – program č. 115 220 – SR – NIV</v>
          </cell>
        </row>
        <row r="304">
          <cell r="A304">
            <v>15340</v>
          </cell>
          <cell r="B304" t="str">
            <v>Ostatní neinvestiční dotace obcím a krajům</v>
          </cell>
        </row>
        <row r="305">
          <cell r="A305">
            <v>15345</v>
          </cell>
          <cell r="B305" t="str">
            <v>Obnova kvality složek ŽP po povodni 2002 - program č. 215820 - neinvestice</v>
          </cell>
        </row>
        <row r="306">
          <cell r="A306">
            <v>15370</v>
          </cell>
          <cell r="B306" t="str">
            <v>Podpora udržitelného využívání zdroje energie – program č. 115 220 – EU – NIV</v>
          </cell>
        </row>
        <row r="307">
          <cell r="A307">
            <v>15371</v>
          </cell>
          <cell r="B307" t="str">
            <v>Podpora omezování průmysl.znečišťování – program č. 115 230 – SR – NIV</v>
          </cell>
        </row>
        <row r="308">
          <cell r="A308">
            <v>15372</v>
          </cell>
          <cell r="B308" t="str">
            <v>Podpora omezování průmysl.znečišťování – program č. 115 230 – EU – NIV</v>
          </cell>
        </row>
        <row r="309">
          <cell r="A309">
            <v>15373</v>
          </cell>
          <cell r="B309" t="str">
            <v>Podpora zkvalitnění nakládání s odpady a odstraňování starých ekolog.zátěží –program č. 115 240 – SR – NIV</v>
          </cell>
        </row>
        <row r="310">
          <cell r="A310">
            <v>15374</v>
          </cell>
          <cell r="B310" t="str">
            <v>Podpora zkvalitnění nakládání s odpady a odstraňování starých ekolog.zátěží –program č. 115 240 – EU – NIV</v>
          </cell>
        </row>
        <row r="311">
          <cell r="A311">
            <v>15434</v>
          </cell>
          <cell r="B311" t="str">
            <v>Operační program rozvoje lidských zdrojů</v>
          </cell>
        </row>
        <row r="312">
          <cell r="A312">
            <v>15469</v>
          </cell>
          <cell r="B312" t="str">
            <v>Informační a komunikační technologie, podprogram č. 215 211 – SR – NIV</v>
          </cell>
        </row>
        <row r="313">
          <cell r="A313">
            <v>15470</v>
          </cell>
          <cell r="B313" t="str">
            <v>Informační a komunikační technologie, podprogram č. 215 211 – EU – NIV</v>
          </cell>
        </row>
        <row r="314">
          <cell r="A314">
            <v>15471</v>
          </cell>
          <cell r="B314" t="str">
            <v>Projekty dotované ze zahraničí mimo EU, podprogram č. 215 212 – SR – NIV</v>
          </cell>
        </row>
        <row r="315">
          <cell r="A315">
            <v>15472</v>
          </cell>
          <cell r="B315" t="str">
            <v>Projekty dotované ze zahraničí mimo EU, podprogram č. 215 212 – EU – NIV</v>
          </cell>
        </row>
        <row r="316">
          <cell r="A316">
            <v>15473</v>
          </cell>
          <cell r="B316" t="str">
            <v>Vodohospodářské projekty nad 100 mil. EUR + techn. asistence FS, podprogram č. 215 213 – SR – NIV</v>
          </cell>
        </row>
        <row r="317">
          <cell r="A317">
            <v>15474</v>
          </cell>
          <cell r="B317" t="str">
            <v>Vodohospodářské projekty nad 100 mil. EUR + techn. asistence FS, podprogram č. 215 213 – EU – NIV</v>
          </cell>
        </row>
        <row r="318">
          <cell r="A318">
            <v>15475</v>
          </cell>
          <cell r="B318" t="str">
            <v>Projekty ochrany životního prostředí EU ostatní mimo SF/FS, podprogram č. 215 214 – SR – NIV</v>
          </cell>
        </row>
        <row r="319">
          <cell r="A319">
            <v>15476</v>
          </cell>
          <cell r="B319" t="str">
            <v>Projekty ochrany životního prostředí EU ostatní mimo SF/FS, podprogram č. 215 214 – EU – NIV</v>
          </cell>
        </row>
        <row r="320">
          <cell r="A320">
            <v>15477</v>
          </cell>
          <cell r="B320" t="str">
            <v>Ostatní projekty EU nad 100 mil. EUR, podprogram č. 215 215 – SR – NIV</v>
          </cell>
        </row>
        <row r="321">
          <cell r="A321">
            <v>15478</v>
          </cell>
          <cell r="B321" t="str">
            <v>Ostatní projekty EU nad 100 mil. EUR, podprogram č. 215 215 – EU – NIV</v>
          </cell>
        </row>
        <row r="322">
          <cell r="A322">
            <v>15479</v>
          </cell>
          <cell r="B322" t="str">
            <v>Projekty OP Infrastruktura + techn. asistence, podprogram č. 215 216 – SR – NIV</v>
          </cell>
        </row>
        <row r="323">
          <cell r="A323">
            <v>15480</v>
          </cell>
          <cell r="B323" t="str">
            <v>Projekty OP Infrastruktura + techn. asistence, podprogram č. 215 216 – EU – NIV</v>
          </cell>
        </row>
        <row r="324">
          <cell r="A324">
            <v>15481</v>
          </cell>
          <cell r="B324" t="str">
            <v>Podpora opatření v oblasti chemických látek a GMO, PHARE, podprogram č. 215 217 – SR – NIV</v>
          </cell>
        </row>
        <row r="325">
          <cell r="A325">
            <v>15482</v>
          </cell>
          <cell r="B325" t="str">
            <v>Podpora opatření v oblasti chemických látek a GMO, PHARE, podprogram č. 215 217 – EU – NIV</v>
          </cell>
        </row>
        <row r="326">
          <cell r="A326">
            <v>15483</v>
          </cell>
          <cell r="B326" t="str">
            <v>Podpora opatření v oblasti enviromentálního práva a legislativy, podprogram č. 215 218 – SR – NIV</v>
          </cell>
        </row>
        <row r="327">
          <cell r="A327">
            <v>15484</v>
          </cell>
          <cell r="B327" t="str">
            <v>Podpora opatření v oblasti enviromentálního práva a legislativy, podprogram č. 215 218 – EU – NIV</v>
          </cell>
        </row>
        <row r="328">
          <cell r="A328">
            <v>15485</v>
          </cell>
          <cell r="B328" t="str">
            <v>Komplexní monitoring hydrosféry – Fond soudržnosti, podprogram č. 215 219 – SR – NIV</v>
          </cell>
        </row>
        <row r="329">
          <cell r="A329">
            <v>15486</v>
          </cell>
          <cell r="B329" t="str">
            <v>Komplexní monitoring hydrosféry – Fond soudržnosti, podprogram č. 215 219 – EU – NIV</v>
          </cell>
        </row>
        <row r="330">
          <cell r="A330">
            <v>15503</v>
          </cell>
          <cell r="B330" t="str">
            <v>Revitalizace říčních systémů - program č. 315050</v>
          </cell>
        </row>
        <row r="331">
          <cell r="A331">
            <v>15504</v>
          </cell>
          <cell r="B331" t="str">
            <v>Drobné vodohospodářské ekologické akce - program č. 315060</v>
          </cell>
        </row>
        <row r="332">
          <cell r="A332">
            <v>15524</v>
          </cell>
          <cell r="B332" t="str">
            <v>Účelové investiční dotace zoologickým a botanickým zahradám – program č. 315010</v>
          </cell>
        </row>
        <row r="333">
          <cell r="A333">
            <v>15546</v>
          </cell>
          <cell r="B333" t="str">
            <v>Účelové investiční dotace obcím na ekologické programy - program č. 315010</v>
          </cell>
        </row>
        <row r="334">
          <cell r="A334">
            <v>15640</v>
          </cell>
          <cell r="B334" t="str">
            <v>Revitalizace říčních systémů - program č. 215110</v>
          </cell>
        </row>
        <row r="335">
          <cell r="A335">
            <v>15641</v>
          </cell>
          <cell r="B335" t="str">
            <v>Rozvoj a obnova mat. tech. základny systému řízení Ministerstva životního prostředí - program č. 215010 – investice</v>
          </cell>
        </row>
        <row r="336">
          <cell r="A336">
            <v>15642</v>
          </cell>
          <cell r="B336" t="str">
            <v>Podpora prevence v územích ohrožených nepříznivými klimatickými vlivy – program č. 215120 - investice</v>
          </cell>
        </row>
        <row r="337">
          <cell r="A337">
            <v>15643</v>
          </cell>
          <cell r="B337" t="str">
            <v>Podpora ochrany životního prostředí a nakládání s odpady program č. 215210 - investice</v>
          </cell>
        </row>
        <row r="338">
          <cell r="A338">
            <v>15644</v>
          </cell>
          <cell r="B338" t="str">
            <v>Státní pomoc MŽP při obnově území postiženého povodní – program č. 215810 - investice</v>
          </cell>
        </row>
        <row r="339">
          <cell r="A339">
            <v>15713</v>
          </cell>
          <cell r="B339" t="str">
            <v>Obnova kvality složek ŽP po povodni 2002 - program č. 215820 - investice</v>
          </cell>
        </row>
        <row r="340">
          <cell r="A340">
            <v>15791</v>
          </cell>
          <cell r="B340" t="str">
            <v>Informační a komunikační technologie, podprogram č. 215 211 – SR – IV</v>
          </cell>
        </row>
        <row r="341">
          <cell r="A341">
            <v>15792</v>
          </cell>
          <cell r="B341" t="str">
            <v>Informační a komunikační technologie, podprogram č. 215 211 – EU – IV</v>
          </cell>
        </row>
        <row r="342">
          <cell r="A342">
            <v>15793</v>
          </cell>
          <cell r="B342" t="str">
            <v>Projekty dotované ze zahraničí mimo EU, podprogram č. 215 212 – SR – IV</v>
          </cell>
        </row>
        <row r="343">
          <cell r="A343">
            <v>15794</v>
          </cell>
          <cell r="B343" t="str">
            <v>Projekty dotované ze zahraničí mimo EU, podprogram č. 215 212 – EU – IV</v>
          </cell>
        </row>
        <row r="344">
          <cell r="A344">
            <v>15795</v>
          </cell>
          <cell r="B344" t="str">
            <v>Vodohospodářské projekty nad 100 mil. EUR + techn. asistence FS, podprogram č. 215 213 – SR – IV</v>
          </cell>
        </row>
        <row r="345">
          <cell r="A345">
            <v>15796</v>
          </cell>
          <cell r="B345" t="str">
            <v>Vodohospodářské projekty nad 100 mil. EUR + techn. asistence FS, podprogram č. 215 213 – EU – IV</v>
          </cell>
        </row>
        <row r="346">
          <cell r="A346">
            <v>15797</v>
          </cell>
          <cell r="B346" t="str">
            <v>Projekty ochrany životního prostředí EU ostatní mimo SF/FS, podprogram č. 215 214 – SR – IV</v>
          </cell>
        </row>
        <row r="347">
          <cell r="A347">
            <v>15798</v>
          </cell>
          <cell r="B347" t="str">
            <v>Projekty ochrany životního prostředí EU ostatní mimo SF/FS, podprogram č. 215 214 – EU – IV</v>
          </cell>
        </row>
        <row r="348">
          <cell r="A348">
            <v>15799</v>
          </cell>
          <cell r="B348" t="str">
            <v>Ostatní projekty EU nad 100 mil. EUR, podprogram č. 215 215 – SR – IV</v>
          </cell>
        </row>
        <row r="349">
          <cell r="A349">
            <v>15800</v>
          </cell>
          <cell r="B349" t="str">
            <v>Ostatní projekty EU nad 100 mil. EUR, podprogram č. 215 215 – EU – IV</v>
          </cell>
        </row>
        <row r="350">
          <cell r="A350">
            <v>15801</v>
          </cell>
          <cell r="B350" t="str">
            <v>Projekty OP Infrastruktura + techn. asistence, podprogram č. 215 216 – SR – IV</v>
          </cell>
        </row>
        <row r="351">
          <cell r="A351">
            <v>15802</v>
          </cell>
          <cell r="B351" t="str">
            <v>Projekty OP Infrastruktura + techn. asistence, podprogram č. 215 216 – EU – IV</v>
          </cell>
        </row>
        <row r="352">
          <cell r="A352">
            <v>15803</v>
          </cell>
          <cell r="B352" t="str">
            <v>Podpora opatření v oblasti chemických látek a GMO, PHARE, podprogram č. 215 217 – SR – IV</v>
          </cell>
        </row>
        <row r="353">
          <cell r="A353">
            <v>15804</v>
          </cell>
          <cell r="B353" t="str">
            <v>Podpora opatření v oblasti chemických látek a GMO, PHARE, podprogram č. 215 217 – EU – IV</v>
          </cell>
        </row>
        <row r="354">
          <cell r="A354">
            <v>15805</v>
          </cell>
          <cell r="B354" t="str">
            <v>Podpora opatření v oblasti enviromentálního práva a legislativy, podprogram č. 215 218 – SR – IV</v>
          </cell>
        </row>
        <row r="355">
          <cell r="A355">
            <v>15806</v>
          </cell>
          <cell r="B355" t="str">
            <v>Podpora opatření v oblasti enviromentálního práva a legislativy, podprogram č. 215 218 – EU – IV</v>
          </cell>
        </row>
        <row r="356">
          <cell r="A356">
            <v>15807</v>
          </cell>
          <cell r="B356" t="str">
            <v>Komplexní monitoring hydrosféry – Fond soudržnosti, podprogram č. 215 219 – SR – IV</v>
          </cell>
        </row>
        <row r="357">
          <cell r="A357">
            <v>15808</v>
          </cell>
          <cell r="B357" t="str">
            <v>Komplexní monitoring hydrosféry – Fond soudržnosti, podprogram č. 215 219 – EU – IV</v>
          </cell>
        </row>
        <row r="358">
          <cell r="A358">
            <v>15824</v>
          </cell>
          <cell r="B358" t="str">
            <v>Podpora zlepšování VH infrastruktury a snižování rizika povodní – program č. 115 110 – SR – IV</v>
          </cell>
        </row>
        <row r="359">
          <cell r="A359">
            <v>15825</v>
          </cell>
          <cell r="B359" t="str">
            <v>Podpora zlepšování VH infrastruktury a snižování rizika povodní – program č. 115 110 – EU – IV</v>
          </cell>
        </row>
        <row r="360">
          <cell r="A360">
            <v>15826</v>
          </cell>
          <cell r="B360" t="str">
            <v>Podpora zlepšování stavu přírody a krajiny – program č. 115 120 – SR – IV</v>
          </cell>
        </row>
        <row r="361">
          <cell r="A361">
            <v>15827</v>
          </cell>
          <cell r="B361" t="str">
            <v>Podpora zlepšování stavu přírody a krajiny – program č. 115 120 – EU – IV</v>
          </cell>
        </row>
        <row r="362">
          <cell r="A362">
            <v>15828</v>
          </cell>
          <cell r="B362" t="str">
            <v>Podpora rozvoje infrastruktury pro env. vzdělávání, poradenství a osvětu – program č. 115 130 – SR – IV</v>
          </cell>
        </row>
        <row r="363">
          <cell r="A363">
            <v>15829</v>
          </cell>
          <cell r="B363" t="str">
            <v>Podpora rozvoje infrastruktury pro env. vzdělávání, poradenství a osvětu – program č. 115 130 – EU – IV</v>
          </cell>
        </row>
        <row r="364">
          <cell r="A364">
            <v>15830</v>
          </cell>
          <cell r="B364" t="str">
            <v>Technická asistence – program č. 115 150 – SR – IV</v>
          </cell>
        </row>
        <row r="365">
          <cell r="A365">
            <v>15831</v>
          </cell>
          <cell r="B365" t="str">
            <v>Technická asistence – program č. 115 150 – EU – IV</v>
          </cell>
        </row>
        <row r="366">
          <cell r="A366">
            <v>15832</v>
          </cell>
          <cell r="B366" t="str">
            <v>Podpora zlepšování kvality ovzduší a snižování emisí – program č. 115 210 – SR – IV</v>
          </cell>
        </row>
        <row r="367">
          <cell r="A367">
            <v>15833</v>
          </cell>
          <cell r="B367" t="str">
            <v>Podpora zlepšování kvality ovzduší a snižování emisí – program č. 115 210 – EU – IV</v>
          </cell>
        </row>
        <row r="368">
          <cell r="A368">
            <v>15834</v>
          </cell>
          <cell r="B368" t="str">
            <v>Podpora udržitelného využívání zdroje energie – program č. 115 220 – SR – IV</v>
          </cell>
        </row>
        <row r="369">
          <cell r="A369">
            <v>15835</v>
          </cell>
          <cell r="B369" t="str">
            <v>Podpora udržitelného využívání zdroje energie – program č. 115 220 – EU – IV</v>
          </cell>
        </row>
        <row r="370">
          <cell r="A370">
            <v>15836</v>
          </cell>
          <cell r="B370" t="str">
            <v>Podpora omezování průmysl.znečišťování – program č. 115 230 – SR – IV</v>
          </cell>
        </row>
        <row r="371">
          <cell r="A371">
            <v>15837</v>
          </cell>
          <cell r="B371" t="str">
            <v>Podpora omezování průmysl.znečišťování – program č. 115 230 – EU – IV</v>
          </cell>
        </row>
        <row r="372">
          <cell r="A372">
            <v>15838</v>
          </cell>
          <cell r="B372" t="str">
            <v>Podpora zkvalitnění nakládání s odpady a odstraňování starých ekolog.zátěží –program č. 115 240 – SR – IV</v>
          </cell>
        </row>
        <row r="373">
          <cell r="A373">
            <v>15839</v>
          </cell>
          <cell r="B373" t="str">
            <v>Podpora zkvalitnění nakládání s odpady a odstraňování starých ekolog.zátěží –program č. 115 240 – EU – IV</v>
          </cell>
        </row>
        <row r="374">
          <cell r="A374">
            <v>15864</v>
          </cell>
          <cell r="B374" t="str">
            <v>Ostatní investiční dotace obcím a krajům</v>
          </cell>
        </row>
        <row r="375">
          <cell r="A375">
            <v>15915</v>
          </cell>
          <cell r="B375" t="str">
            <v>Podpora obnovy funkcí krajiny - program č. 115 160 - SR - investice</v>
          </cell>
        </row>
        <row r="376">
          <cell r="A376">
            <v>15916</v>
          </cell>
          <cell r="B376" t="str">
            <v>Podpora na hydrometeorolo. jevy - ADAPT - program č. 115 180 - SR - investice</v>
          </cell>
        </row>
        <row r="377">
          <cell r="A377">
            <v>15917</v>
          </cell>
          <cell r="B377" t="str">
            <v>Monitoring kvality ovzduší - SMOK - program č. 115 190 - SR - investice</v>
          </cell>
        </row>
        <row r="378">
          <cell r="A378">
            <v>15936</v>
          </cell>
          <cell r="B378" t="str">
            <v>Likvidace škod po živelních pohromách - program č. 115 270 - IV</v>
          </cell>
        </row>
        <row r="379">
          <cell r="A379">
            <v>15945</v>
          </cell>
          <cell r="B379" t="str">
            <v>Program švýcarsko-české spolupráce - podprogram č. 115262 Životní prostředí a infrastruktura - IV</v>
          </cell>
        </row>
        <row r="380">
          <cell r="A380">
            <v>15956</v>
          </cell>
          <cell r="B380" t="str">
            <v>Zelená úsporám – budovy veřejného sektoru – program č. 115290 – IV</v>
          </cell>
        </row>
        <row r="381">
          <cell r="A381">
            <v>17001</v>
          </cell>
          <cell r="B381" t="str">
            <v>Podpora regenerace panelových sídlišť - program č. 217312 - NIV</v>
          </cell>
        </row>
        <row r="382">
          <cell r="A382">
            <v>17002</v>
          </cell>
          <cell r="B382" t="str">
            <v>Integrovaný operační program – program č. 117 110 – SR – NIV</v>
          </cell>
        </row>
        <row r="383">
          <cell r="A383">
            <v>17003</v>
          </cell>
          <cell r="B383" t="str">
            <v>Integrovaný operační program – program č. 117 110 – EU – NIV</v>
          </cell>
        </row>
        <row r="384">
          <cell r="A384">
            <v>17004</v>
          </cell>
          <cell r="B384" t="str">
            <v>Ostatní neinvestiční dotace obcím a krajům</v>
          </cell>
        </row>
        <row r="385">
          <cell r="A385">
            <v>17005</v>
          </cell>
          <cell r="B385" t="str">
            <v>Podpora regenerace panelových sídlišť – neinvestiční – program č. 117512</v>
          </cell>
        </row>
        <row r="386">
          <cell r="A386">
            <v>17006</v>
          </cell>
          <cell r="B386" t="str">
            <v>Podpora oprav domovních olověných rozvodů – neinvestiční – program č. 117515</v>
          </cell>
        </row>
        <row r="387">
          <cell r="A387">
            <v>17007</v>
          </cell>
          <cell r="B387" t="str">
            <v>Přeshraniční spolupráce - Cíl 3 - program č. 117410 - NIV - SR</v>
          </cell>
        </row>
        <row r="388">
          <cell r="A388">
            <v>17008</v>
          </cell>
          <cell r="B388" t="str">
            <v>Operační program TA - č. 117310 - SR NIV</v>
          </cell>
        </row>
        <row r="389">
          <cell r="A389">
            <v>17009</v>
          </cell>
          <cell r="B389" t="str">
            <v>Operační program TA - č. 117310 - EU - NIV</v>
          </cell>
        </row>
        <row r="390">
          <cell r="A390">
            <v>17010</v>
          </cell>
          <cell r="B390" t="str">
            <v>Bezbarierové obce - program č. 117 610 - NIV</v>
          </cell>
        </row>
        <row r="391">
          <cell r="A391">
            <v>17011</v>
          </cell>
          <cell r="B391" t="str">
            <v>Podpory při zajišťování dočasného náhradního ubytování a dalších souvisejících potřeb v důsledku povodně či jiné živelní pohromy - podprogram č. 117517 - NIV</v>
          </cell>
        </row>
        <row r="392">
          <cell r="A392">
            <v>17012</v>
          </cell>
          <cell r="B392" t="str">
            <v>Finanční pomoc v oblasti bydlení fyzickým osobám postiženým povodní v roce 2009 - neinvestiční</v>
          </cell>
        </row>
        <row r="393">
          <cell r="A393">
            <v>17013</v>
          </cell>
          <cell r="B393" t="str">
            <v>Nenávratná finanční pomoc v oblasti bydlení fyzickým osobám nebo obcím postiženým povodněmi v roce 2009 na úhradu nákladů spojených s odstraněním stavby - neinvestiční</v>
          </cell>
        </row>
        <row r="394">
          <cell r="A394">
            <v>17014</v>
          </cell>
          <cell r="B394" t="str">
            <v>Podpora regionálního rozvoje - živelní pohromy 2011 - obce - 117D91 - neinvestice</v>
          </cell>
        </row>
        <row r="395">
          <cell r="A395">
            <v>17015</v>
          </cell>
          <cell r="B395" t="str">
            <v>IROP – Integrovaný regionální OP – program č. 117030 – SR – NIV</v>
          </cell>
        </row>
        <row r="396">
          <cell r="A396">
            <v>17016</v>
          </cell>
          <cell r="B396" t="str">
            <v>IROP – Integrovaný regionální OP – program č. 117030 – EU – NIV</v>
          </cell>
        </row>
        <row r="397">
          <cell r="A397">
            <v>17017</v>
          </cell>
          <cell r="B397" t="str">
            <v>OPTP 2014+ - Operační program TP 2014+ - program č. 117040 – SR – NIV</v>
          </cell>
        </row>
        <row r="398">
          <cell r="A398">
            <v>17018</v>
          </cell>
          <cell r="B398" t="str">
            <v>OPTP 2014+ - Operační program TP 2014+ - program č. 117040 – EU – NIV</v>
          </cell>
        </row>
        <row r="399">
          <cell r="A399">
            <v>17019</v>
          </cell>
          <cell r="B399" t="str">
            <v>Cestování dostupné všem – program č. 117D713 – neinvestice</v>
          </cell>
        </row>
        <row r="400">
          <cell r="A400">
            <v>17020</v>
          </cell>
          <cell r="B400" t="str">
            <v>Podpora při zajištění náhradního bydlení občanů postižených povodněmi – program č. 317180</v>
          </cell>
        </row>
        <row r="401">
          <cell r="A401">
            <v>17021</v>
          </cell>
          <cell r="B401" t="str">
            <v>Program poskytování státních půjček na opravy bytového fondu - povodně</v>
          </cell>
        </row>
        <row r="402">
          <cell r="A402">
            <v>17022</v>
          </cell>
          <cell r="B402" t="str">
            <v>Program podpory výstavby nájemních bytů pro občany postižené záplavami - program č. 317181</v>
          </cell>
        </row>
        <row r="403">
          <cell r="A403">
            <v>17023</v>
          </cell>
          <cell r="B403" t="str">
            <v>Finanční pomoc v oblasti bydlení fyzickým osobám postiženým povodní v roce 2010 - NIV</v>
          </cell>
        </row>
        <row r="404">
          <cell r="A404">
            <v>17024</v>
          </cell>
          <cell r="B404" t="str">
            <v>Program poskytování státních půjček na opravy bytového fondu</v>
          </cell>
        </row>
        <row r="405">
          <cell r="A405">
            <v>17025</v>
          </cell>
          <cell r="B405" t="str">
            <v>Nenávratná finanční pomoc v oblasti bydlení fyzickým osobám nebo obcím postiženým povodněmi v roce 2010 na úhradu nákladů spojených s odstraněním stavby - NIV</v>
          </cell>
        </row>
        <row r="406">
          <cell r="A406">
            <v>17026</v>
          </cell>
          <cell r="B406" t="str">
            <v>Podpora revitalizace bývalých vojenských areálů - č. programu 117D814-NIV</v>
          </cell>
        </row>
        <row r="407">
          <cell r="A407">
            <v>17027</v>
          </cell>
          <cell r="B407" t="str">
            <v>Podpora obnovy a rozvoje venkova - č. programu 117D815-NIV</v>
          </cell>
        </row>
        <row r="408">
          <cell r="A408">
            <v>17030</v>
          </cell>
          <cell r="B408" t="str">
            <v>OP Praha Konkurenceschopnost – program č. 11721B – NIV – EU</v>
          </cell>
        </row>
        <row r="409">
          <cell r="A409">
            <v>17032</v>
          </cell>
          <cell r="B409" t="str">
            <v>Program obnovy venkova - běžné výdaje - program č. 317710</v>
          </cell>
        </row>
        <row r="410">
          <cell r="A410">
            <v>17037</v>
          </cell>
          <cell r="B410" t="str">
            <v>Obnova venkova - program č. 317710 - kapitálové výdaje</v>
          </cell>
        </row>
        <row r="411">
          <cell r="A411">
            <v>17040</v>
          </cell>
          <cell r="B411" t="str">
            <v>Výstavba a technická obnova domů s pečovatelskou službou - program č. 317530</v>
          </cell>
        </row>
        <row r="412">
          <cell r="A412">
            <v>17044</v>
          </cell>
          <cell r="B412" t="str">
            <v>Účelové dotace na odstranění vad panelové technologie - program č. 317411</v>
          </cell>
        </row>
        <row r="413">
          <cell r="A413">
            <v>17045</v>
          </cell>
          <cell r="B413" t="str">
            <v>Obnova obecního a krajského majetku po živelních pohromách v roce 2012 – 117D91300 – neinvestice</v>
          </cell>
        </row>
        <row r="414">
          <cell r="A414">
            <v>17046</v>
          </cell>
          <cell r="B414" t="str">
            <v>Podpora bydlení 2013 – krizový stav – 117D02500 – NIV</v>
          </cell>
        </row>
        <row r="415">
          <cell r="A415">
            <v>17047</v>
          </cell>
          <cell r="B415" t="str">
            <v>Podpora bydlení 2013 – 3. stupeň povodňové aktivity – 117D02600 – NIV</v>
          </cell>
        </row>
        <row r="416">
          <cell r="A416">
            <v>17048</v>
          </cell>
          <cell r="B416" t="str">
            <v>Obnova obecního a krajského majetku po živelních pohromách v roce 2013 – 117D91400 – NIV</v>
          </cell>
        </row>
        <row r="417">
          <cell r="A417">
            <v>17049</v>
          </cell>
          <cell r="B417" t="str">
            <v>Finanční pomoc v oblasti bydlení fyzickým osobám postiženým povodněmi v roce 2013</v>
          </cell>
        </row>
        <row r="418">
          <cell r="A418">
            <v>17081</v>
          </cell>
          <cell r="B418" t="str">
            <v>OP Praha Konkurenceschopnost – program č. 11721B – NIV – SR</v>
          </cell>
        </row>
        <row r="419">
          <cell r="A419">
            <v>17082</v>
          </cell>
          <cell r="B419" t="str">
            <v>ROP Regionu soudržnosti Střední Čechy – program č. 117 212 – NIV – EU</v>
          </cell>
        </row>
        <row r="420">
          <cell r="A420">
            <v>17083</v>
          </cell>
          <cell r="B420" t="str">
            <v>ROP Regionu soudržnosti Jihozápad – program č. 117 213 – NIV – EU</v>
          </cell>
        </row>
        <row r="421">
          <cell r="A421">
            <v>17098</v>
          </cell>
          <cell r="B421" t="str">
            <v>ROP Regionu soudržnosti Severozápad – program č. 117 214 – NIV – EU</v>
          </cell>
        </row>
        <row r="422">
          <cell r="A422">
            <v>17099</v>
          </cell>
          <cell r="B422" t="str">
            <v>ROP Regionu soudržnosti Jihovýchod – program č. 117 215 – NIV – EU</v>
          </cell>
        </row>
        <row r="423">
          <cell r="A423">
            <v>17117</v>
          </cell>
          <cell r="B423" t="str">
            <v>Příspěvky a dotace k hypotečním úvěrům na bytovou výstavbu - program č. 317430</v>
          </cell>
        </row>
        <row r="424">
          <cell r="A424">
            <v>17123</v>
          </cell>
          <cell r="B424" t="str">
            <v>ROP Regionu soudržnosti Moravskoslezsko – program č. 117 217 – NIV – EU</v>
          </cell>
        </row>
        <row r="425">
          <cell r="A425">
            <v>17124</v>
          </cell>
          <cell r="B425" t="str">
            <v>ROP Regionu soudržnosti Střední Morava – program č. 117 218 – NIV – EU</v>
          </cell>
        </row>
        <row r="426">
          <cell r="A426">
            <v>17125</v>
          </cell>
          <cell r="B426" t="str">
            <v>OP Praha Adaptabilita – program č. 11721A – NIV – EU</v>
          </cell>
        </row>
        <row r="427">
          <cell r="A427">
            <v>17159</v>
          </cell>
          <cell r="B427" t="str">
            <v>ROP Regionu soudržnosti Severovýchod – program č. 117 216 – NIV – EU</v>
          </cell>
        </row>
        <row r="428">
          <cell r="A428">
            <v>17181</v>
          </cell>
          <cell r="B428" t="str">
            <v>Regenerace panelových sídlišť - program č. 317412 - neinvestice</v>
          </cell>
        </row>
        <row r="429">
          <cell r="A429">
            <v>17182</v>
          </cell>
          <cell r="B429" t="str">
            <v>Podpora cestovního ruchu - program č. 317320 - neinvestice</v>
          </cell>
        </row>
        <row r="430">
          <cell r="A430">
            <v>17183</v>
          </cell>
          <cell r="B430" t="str">
            <v>Podpora regionálního rozvoje - program č. 317620 - nekofinancované neinvestice</v>
          </cell>
        </row>
        <row r="431">
          <cell r="A431">
            <v>17184</v>
          </cell>
          <cell r="B431" t="str">
            <v>Podpora regionálního rozvoje - program č. 317620 - kofinancované neinvestice</v>
          </cell>
        </row>
        <row r="432">
          <cell r="A432">
            <v>17191</v>
          </cell>
          <cell r="B432" t="str">
            <v>Převod prostředků na kraje - územní plány</v>
          </cell>
        </row>
        <row r="433">
          <cell r="A433">
            <v>17257</v>
          </cell>
          <cell r="B433" t="str">
            <v>Nenávratná finanční pomoc v oblasti bydlení fyzickým osobám nebo obcím postiženým povodněmi v roce 2002 na úhradu nákladů spojených s odstraňováním stavby</v>
          </cell>
        </row>
        <row r="434">
          <cell r="A434">
            <v>17258</v>
          </cell>
          <cell r="B434" t="str">
            <v>Program finanční podpory obcím postiženým povodněmi v roce 2002 při zajišťování dočasného náhradního ubytování - neinvestiční</v>
          </cell>
        </row>
        <row r="435">
          <cell r="A435">
            <v>17259</v>
          </cell>
          <cell r="B435" t="str">
            <v>Program poskytování dotací do povodňových fondů obcí na opravy bytového fondu poškozeného povodněmi v roce 2002 - neinvestiční</v>
          </cell>
        </row>
        <row r="436">
          <cell r="A436">
            <v>17260</v>
          </cell>
          <cell r="B436" t="str">
            <v>Program podpory aktualizace územně plánovací dokumentace obcí postižených povodněmi se zaměřením na protipovodňovou ochranu - povodně 2002 - neinvestiční - program č. 217818</v>
          </cell>
        </row>
        <row r="437">
          <cell r="A437">
            <v>17261</v>
          </cell>
          <cell r="B437" t="str">
            <v>Poskytování dotací v rámci Programu obnovy venkova - povodně 2002 - neinvestiční - program č. 217816</v>
          </cell>
        </row>
        <row r="438">
          <cell r="A438">
            <v>17262</v>
          </cell>
          <cell r="B438" t="str">
            <v>Poskytování dotací v rámci Regionálního programu podpory rozvoje hospodářsky slabých a strukturálně postižených regionů - povodně 2002 - neinvestiční</v>
          </cell>
        </row>
        <row r="439">
          <cell r="A439">
            <v>17263</v>
          </cell>
          <cell r="B439" t="str">
            <v>Finanční pomoc v oblasti bydlení fyzickým osobám postiženým povodněmi v roce 2002</v>
          </cell>
        </row>
        <row r="440">
          <cell r="A440">
            <v>17337</v>
          </cell>
          <cell r="B440" t="str">
            <v>Podpora obnovy místních komunikací - program č. 217815 - neinvestice</v>
          </cell>
        </row>
        <row r="441">
          <cell r="A441">
            <v>17343</v>
          </cell>
          <cell r="B441" t="str">
            <v>Program podpory aktualizace územně plánovací dokumentace obcí postižených povodněmi</v>
          </cell>
        </row>
        <row r="442">
          <cell r="A442">
            <v>17360</v>
          </cell>
          <cell r="B442" t="str">
            <v>Podpora regionálního rozvoje - program č. 217110 - NIV</v>
          </cell>
        </row>
        <row r="443">
          <cell r="A443">
            <v>17362</v>
          </cell>
          <cell r="B443" t="str">
            <v>Podpora oprav vad panelové výstavby - program č. 217315 - neinvestice</v>
          </cell>
        </row>
        <row r="444">
          <cell r="A444">
            <v>17363</v>
          </cell>
          <cell r="B444" t="str">
            <v>Podpora oprav domovních olověných rozvodů - program č. 217316</v>
          </cell>
        </row>
        <row r="445">
          <cell r="A445">
            <v>17365</v>
          </cell>
          <cell r="B445" t="str">
            <v>Podpora prezentace České republiky jako destinace cestovního ruchu - program č. 217214 - NIV</v>
          </cell>
        </row>
        <row r="446">
          <cell r="A446">
            <v>17375</v>
          </cell>
          <cell r="B446" t="str">
            <v>ROP Regionu soudržnosti Střední Čechy – program č. 117 212 – NIV – SR</v>
          </cell>
        </row>
        <row r="447">
          <cell r="A447">
            <v>17377</v>
          </cell>
          <cell r="B447" t="str">
            <v>ROP Regionu soudržnosti Jihozápad – program č. 117 213 – NIV – SR</v>
          </cell>
        </row>
        <row r="448">
          <cell r="A448">
            <v>17386</v>
          </cell>
          <cell r="B448" t="str">
            <v>ROP Regionu soudržnosti Severozápad – program č. 117 214 – NIV – SR</v>
          </cell>
        </row>
        <row r="449">
          <cell r="A449">
            <v>17387</v>
          </cell>
          <cell r="B449" t="str">
            <v>ROP Regionu soudržnosti Jihovýchod – program č. 117 215 – NIV – SR</v>
          </cell>
        </row>
        <row r="450">
          <cell r="A450">
            <v>17391</v>
          </cell>
          <cell r="B450" t="str">
            <v>ROP Regionu soudržnosti Severovýchod – program č. 117 216 – NIV – SR</v>
          </cell>
        </row>
        <row r="451">
          <cell r="A451">
            <v>17392</v>
          </cell>
          <cell r="B451" t="str">
            <v>ROP Regionu soudržnosti Moravskoslezsko – program č. 117 217 – NIV – SR</v>
          </cell>
        </row>
        <row r="452">
          <cell r="A452">
            <v>17395</v>
          </cell>
          <cell r="B452" t="str">
            <v>ROP Regionu soudržnosti Střední Morava – program č. 117 218 – NIV – SR</v>
          </cell>
        </row>
        <row r="453">
          <cell r="A453">
            <v>17397</v>
          </cell>
          <cell r="B453" t="str">
            <v>OP Praha Adaptabilita – program č. 11721A – NIV – SR</v>
          </cell>
        </row>
        <row r="454">
          <cell r="A454">
            <v>17408</v>
          </cell>
          <cell r="B454" t="str">
            <v>Výstavba, obnova a provozování infrast. ICT - podprogram č. 217411 - NIV</v>
          </cell>
        </row>
        <row r="455">
          <cell r="A455">
            <v>17409</v>
          </cell>
          <cell r="B455" t="str">
            <v>Podpora rekonstrukce bývalých vojenských objektů pro účely nájemního bydlení - podprogram č. 217412 - NIV</v>
          </cell>
        </row>
        <row r="456">
          <cell r="A456">
            <v>17410</v>
          </cell>
          <cell r="B456" t="str">
            <v>Aktualizace územně plánovací dokumentace obcí - podprogram č. 217413 - NIV</v>
          </cell>
        </row>
        <row r="457">
          <cell r="A457">
            <v>17411</v>
          </cell>
          <cell r="B457" t="str">
            <v>Infrastruktura a rekonstrukce - podprogram č. 217414 - NIV</v>
          </cell>
        </row>
        <row r="458">
          <cell r="A458">
            <v>17412</v>
          </cell>
          <cell r="B458" t="str">
            <v>Společný regionální operační program - podprogram č. 21711A - NIV</v>
          </cell>
        </row>
        <row r="459">
          <cell r="A459">
            <v>17413</v>
          </cell>
          <cell r="B459" t="str">
            <v>Jednotný programový dokument Praha - Cíl 2 - podprogram č. 21711B - NIV</v>
          </cell>
        </row>
        <row r="460">
          <cell r="A460">
            <v>17414</v>
          </cell>
          <cell r="B460" t="str">
            <v>INTERREG III A - podprogram č. 21711C - NIV</v>
          </cell>
        </row>
        <row r="461">
          <cell r="A461">
            <v>17420</v>
          </cell>
          <cell r="B461" t="str">
            <v>Výzkum pro potřeby regionů</v>
          </cell>
        </row>
        <row r="462">
          <cell r="A462">
            <v>17425</v>
          </cell>
          <cell r="B462" t="str">
            <v>INTERREG III C</v>
          </cell>
        </row>
        <row r="463">
          <cell r="A463">
            <v>17428</v>
          </cell>
          <cell r="B463" t="str">
            <v>Phare 2003 II. část - program č. 217510 - neinvestiční</v>
          </cell>
        </row>
        <row r="464">
          <cell r="A464">
            <v>17451</v>
          </cell>
          <cell r="B464" t="str">
            <v>INTERREG III B - NIV</v>
          </cell>
        </row>
        <row r="465">
          <cell r="A465">
            <v>17453</v>
          </cell>
          <cell r="B465" t="str">
            <v>SROP - společný regionální operační podprogram EU - č. 21711A - NIV</v>
          </cell>
        </row>
        <row r="466">
          <cell r="A466">
            <v>17454</v>
          </cell>
          <cell r="B466" t="str">
            <v>JPD - Jednotný program dokumentace Praha Cíl 2 EU - podprogram - č. 21711B - NIV</v>
          </cell>
        </row>
        <row r="467">
          <cell r="A467">
            <v>17455</v>
          </cell>
          <cell r="B467" t="str">
            <v>INTEREG III A EU - podprogram č. 21711C - NIV</v>
          </cell>
        </row>
        <row r="468">
          <cell r="A468">
            <v>17464</v>
          </cell>
          <cell r="B468" t="str">
            <v>Povodně 2006 – Provozní výdaje na řešení ochrany majetku obcí před povodní – neinvestiční</v>
          </cell>
        </row>
        <row r="469">
          <cell r="A469">
            <v>17465</v>
          </cell>
          <cell r="B469" t="str">
            <v>Povodně 2006 – Program finanční podpory obcím postiženým povodněmi v roce 2006 při zajišťování dočasného náhradního ubytování včetně nezbytných souvisejících potřeb – neinvestiční</v>
          </cell>
        </row>
        <row r="470">
          <cell r="A470">
            <v>17466</v>
          </cell>
          <cell r="B470" t="str">
            <v>Povodně 2006 - Obnova obecního a krajského majetku postiženého živelní nebo jinou pohromou - neinvestiční</v>
          </cell>
        </row>
        <row r="471">
          <cell r="A471">
            <v>17489</v>
          </cell>
          <cell r="B471" t="str">
            <v>SROP - Technická asistence - SR - NIV</v>
          </cell>
        </row>
        <row r="472">
          <cell r="A472">
            <v>17490</v>
          </cell>
          <cell r="B472" t="str">
            <v>SROP - Technická asistence - EU - NIV</v>
          </cell>
        </row>
        <row r="473">
          <cell r="A473">
            <v>17495</v>
          </cell>
          <cell r="B473" t="str">
            <v>JPD 2 - Technická asistence - EU - NIV</v>
          </cell>
        </row>
        <row r="474">
          <cell r="A474">
            <v>17496</v>
          </cell>
          <cell r="B474" t="str">
            <v>Nenávratná finanční pomoc v oblasti bydlení fyzickým osobám nebo obcím postiženým povodněmi v roce 2006 na úhradu nákladů spojených s odstraněním stavby - neinvestiční</v>
          </cell>
        </row>
        <row r="475">
          <cell r="A475">
            <v>17497</v>
          </cell>
          <cell r="B475" t="str">
            <v>Finanční pomoc v oblasti bydlení fyzickým osobám postiženým povodní v roce 2006</v>
          </cell>
        </row>
        <row r="476">
          <cell r="A476">
            <v>17534</v>
          </cell>
          <cell r="B476" t="str">
            <v>Podpora regionálního rozvoje - program č. 317620 - nekofinancované investice</v>
          </cell>
        </row>
        <row r="477">
          <cell r="A477">
            <v>17567</v>
          </cell>
          <cell r="B477" t="str">
            <v>Regenerace panelových sídlišť - program č. 317412 - investice</v>
          </cell>
        </row>
        <row r="478">
          <cell r="A478">
            <v>17569</v>
          </cell>
          <cell r="B478" t="str">
            <v>Podpora cestovního ruchu - program č. 317320 - investice</v>
          </cell>
        </row>
        <row r="479">
          <cell r="A479">
            <v>17570</v>
          </cell>
          <cell r="B479" t="str">
            <v>Podpora regionálního rozvoje - program č. 317620 - kofinancované investice</v>
          </cell>
        </row>
        <row r="480">
          <cell r="A480">
            <v>17629</v>
          </cell>
          <cell r="B480" t="str">
            <v>Nenávratná finanční pomoc v oblasti bydlení fyzickým osobám nebo obcím postiženým povodněmi v roce 2002 - investiční</v>
          </cell>
        </row>
        <row r="481">
          <cell r="A481">
            <v>17630</v>
          </cell>
          <cell r="B481" t="str">
            <v>Program finanční podpory obcím postižným povodněmi v roce 2002 při zajišťování dočasného náhradního ubytování - investiční</v>
          </cell>
        </row>
        <row r="482">
          <cell r="A482">
            <v>17631</v>
          </cell>
          <cell r="B482" t="str">
            <v>Program poskytování dotací do povodňových fondů obcí na opravy bytového fondu poškozeného povodněmi v roce 2002 - investiční</v>
          </cell>
        </row>
        <row r="483">
          <cell r="A483">
            <v>17632</v>
          </cell>
          <cell r="B483" t="str">
            <v>Dotace obcím na výstavbu nových nájemních bytů - povodně 2002 - investiční - program č. 217817</v>
          </cell>
        </row>
        <row r="484">
          <cell r="A484">
            <v>17633</v>
          </cell>
          <cell r="B484" t="str">
            <v>Poskytování dotací v rámci Regionálního programu podpory rozvoje hospodářsky slabých a strukturálně postižených regionů - povodně 2002 - investiční - program č. 217818</v>
          </cell>
        </row>
        <row r="485">
          <cell r="A485">
            <v>17634</v>
          </cell>
          <cell r="B485" t="str">
            <v>Poskytování dotací v rámci Programu obnovy venkova - povodně 2002 - investiční - program č. 217816</v>
          </cell>
        </row>
        <row r="486">
          <cell r="A486">
            <v>17635</v>
          </cell>
          <cell r="B486" t="str">
            <v>Státní program podpory cestovního ruchu, podprogram Podpora rozvoje měst a obcí se statutem lázeňského místa - povodně 2002 - investiční</v>
          </cell>
        </row>
        <row r="487">
          <cell r="A487">
            <v>17708</v>
          </cell>
          <cell r="B487" t="str">
            <v>Podpora obnovy místních komunikací - program č. 217815 - investice</v>
          </cell>
        </row>
        <row r="488">
          <cell r="A488">
            <v>17720</v>
          </cell>
          <cell r="B488" t="str">
            <v>Podpora regionálního rozvoje - program č. 217110 - IV</v>
          </cell>
        </row>
        <row r="489">
          <cell r="A489">
            <v>17722</v>
          </cell>
          <cell r="B489" t="str">
            <v>Podpora regenerace panelových sídlišť - program č. 217312</v>
          </cell>
        </row>
        <row r="490">
          <cell r="A490">
            <v>17723</v>
          </cell>
          <cell r="B490" t="str">
            <v>Podpora výstavby nájemních bytů a technické infrastruktury - program č. 217313</v>
          </cell>
        </row>
        <row r="491">
          <cell r="A491">
            <v>17724</v>
          </cell>
          <cell r="B491" t="str">
            <v>Podpora výstavby podporovaných bytů - program č. 217314</v>
          </cell>
        </row>
        <row r="492">
          <cell r="A492">
            <v>17727</v>
          </cell>
          <cell r="B492" t="str">
            <v>Podpora rozvoje lázeňství - program č.217215 - IV</v>
          </cell>
        </row>
        <row r="493">
          <cell r="A493">
            <v>17761</v>
          </cell>
          <cell r="B493" t="str">
            <v>Výstavba, obnova a provozování infrast. ICT - podprogram č. 217411 - IV</v>
          </cell>
        </row>
        <row r="494">
          <cell r="A494">
            <v>17763</v>
          </cell>
          <cell r="B494" t="str">
            <v>Podpora rekonstrukce bývalých vojenských objektů pro účely nájemního bydlení - podprogram č. 217412 - IV</v>
          </cell>
        </row>
        <row r="495">
          <cell r="A495">
            <v>17764</v>
          </cell>
          <cell r="B495" t="str">
            <v>Aktualizace územně plánovací dokumentace obcí - podprogram č. 217413 - IV</v>
          </cell>
        </row>
        <row r="496">
          <cell r="A496">
            <v>17765</v>
          </cell>
          <cell r="B496" t="str">
            <v>Infrastruktura a rekonstrukce - podprogram č. 217414 - IV</v>
          </cell>
        </row>
        <row r="497">
          <cell r="A497">
            <v>17766</v>
          </cell>
          <cell r="B497" t="str">
            <v>Společný regionální operační program - podprogram č. 21711A - IV</v>
          </cell>
        </row>
        <row r="498">
          <cell r="A498">
            <v>17767</v>
          </cell>
          <cell r="B498" t="str">
            <v>Jednotný programový dokument Praha - Cíl 2 - podprogram č. 21711B - IV</v>
          </cell>
        </row>
        <row r="499">
          <cell r="A499">
            <v>17768</v>
          </cell>
          <cell r="B499" t="str">
            <v>INTERREG III A - podprogram č. 21711C - IV</v>
          </cell>
        </row>
        <row r="500">
          <cell r="A500">
            <v>17772</v>
          </cell>
          <cell r="B500" t="str">
            <v>Program podpory aktualizace územně plánovací dokumentace obcí postižených povodněmi - investice</v>
          </cell>
        </row>
        <row r="501">
          <cell r="A501">
            <v>17774</v>
          </cell>
          <cell r="B501" t="str">
            <v>Phare 2003 II. část - program č. 217510 - investiční</v>
          </cell>
        </row>
        <row r="502">
          <cell r="A502">
            <v>17778</v>
          </cell>
          <cell r="B502" t="str">
            <v>SROP - společný regionální operační podprogram EU - č. 21711A - IV</v>
          </cell>
        </row>
        <row r="503">
          <cell r="A503">
            <v>17779</v>
          </cell>
          <cell r="B503" t="str">
            <v>JPD - Jednotný program dokumentace Praha Cíl 2 EU - podprogram - č. 21711B - IV</v>
          </cell>
        </row>
        <row r="504">
          <cell r="A504">
            <v>17780</v>
          </cell>
          <cell r="B504" t="str">
            <v>INTEREG III A EU - podprogram č. 21711C - IV</v>
          </cell>
        </row>
        <row r="505">
          <cell r="A505">
            <v>17788</v>
          </cell>
          <cell r="B505" t="str">
            <v>Povodně 2006 – Program finanční podpory obcím postiženým povodněmi v roce 2006 při zajišťování dočasného náhradního ubytování včetně nezbytných souvisejících potřeb – investiční</v>
          </cell>
        </row>
        <row r="506">
          <cell r="A506">
            <v>17789</v>
          </cell>
          <cell r="B506" t="str">
            <v>Povodně 2006 - Obnova obecního a krajského majetku postiženého živelní nebo jinou pohromou - investiční</v>
          </cell>
        </row>
        <row r="507">
          <cell r="A507">
            <v>17810</v>
          </cell>
          <cell r="B507" t="str">
            <v>SROP - Technická asistence - SR - IV</v>
          </cell>
        </row>
        <row r="508">
          <cell r="A508">
            <v>17811</v>
          </cell>
          <cell r="B508" t="str">
            <v>SROP - Technická asistence - EU - IV</v>
          </cell>
        </row>
        <row r="509">
          <cell r="A509">
            <v>17815</v>
          </cell>
          <cell r="B509" t="str">
            <v>Nenávratná finanční pomoc v oblasti bydlení fyzickým osobám nebo obcím postiženým povodněmi v roce 2006 na úhradu nákladů spojených s odstraněním stavby - investiční</v>
          </cell>
        </row>
        <row r="510">
          <cell r="A510">
            <v>17816</v>
          </cell>
          <cell r="B510" t="str">
            <v>Podpora budování doprovodné infrastruktury cestovního ruchu pro sportovně rekreační aktivity - program č. 217212 - IV</v>
          </cell>
        </row>
        <row r="511">
          <cell r="A511">
            <v>17840</v>
          </cell>
          <cell r="B511" t="str">
            <v>ROP Regionu soudržnosti Střední Čechy – program č. 117 212 – IV – SR</v>
          </cell>
        </row>
        <row r="512">
          <cell r="A512">
            <v>17841</v>
          </cell>
          <cell r="B512" t="str">
            <v>ROP Regionu soudržnosti Jihozápad – program č. 117 213 – IV – SR</v>
          </cell>
        </row>
        <row r="513">
          <cell r="A513">
            <v>17842</v>
          </cell>
          <cell r="B513" t="str">
            <v>ROP Regionu soudržnosti Severozápad – program č. 117 214 – IV – SR</v>
          </cell>
        </row>
        <row r="514">
          <cell r="A514">
            <v>17843</v>
          </cell>
          <cell r="B514" t="str">
            <v>ROP Regionu soudržnosti Jihovýchod – program č. 117 215 – IV – SR</v>
          </cell>
        </row>
        <row r="515">
          <cell r="A515">
            <v>17844</v>
          </cell>
          <cell r="B515" t="str">
            <v>ROP Regionu soudržnosti Severovýchod – program č. 117 216 – IV – SR</v>
          </cell>
        </row>
        <row r="516">
          <cell r="A516">
            <v>17845</v>
          </cell>
          <cell r="B516" t="str">
            <v>ROP Regionu soudržnosti Moravskoslezsko – program č. 117 217 – IV – SR</v>
          </cell>
        </row>
        <row r="517">
          <cell r="A517">
            <v>17846</v>
          </cell>
          <cell r="B517" t="str">
            <v>ROP Regionu soudržnosti Střední Morava – program č. 117 218 – IV – SR</v>
          </cell>
        </row>
        <row r="518">
          <cell r="A518">
            <v>17847</v>
          </cell>
          <cell r="B518" t="str">
            <v>OP Praha Adaptabilita – program č. 11721A – IV – SR</v>
          </cell>
        </row>
        <row r="519">
          <cell r="A519">
            <v>17848</v>
          </cell>
          <cell r="B519" t="str">
            <v>OP Praha Konkurenceschopnost – program č. 11721B – IV – SR</v>
          </cell>
        </row>
        <row r="520">
          <cell r="A520">
            <v>17849</v>
          </cell>
          <cell r="B520" t="str">
            <v>ROP Regionu soudržnosti Střední Čechy – program č. 117 212 – IV – EU</v>
          </cell>
        </row>
        <row r="521">
          <cell r="A521">
            <v>17850</v>
          </cell>
          <cell r="B521" t="str">
            <v>ROP Regionu soudržnosti Jihozápad – program č. 117 213 – IV – EU</v>
          </cell>
        </row>
        <row r="522">
          <cell r="A522">
            <v>17851</v>
          </cell>
          <cell r="B522" t="str">
            <v>ROP Regionu soudržnosti Severozápad – program č. 117 214 – IV – EU</v>
          </cell>
        </row>
        <row r="523">
          <cell r="A523">
            <v>17852</v>
          </cell>
          <cell r="B523" t="str">
            <v>ROP Regionu soudržnosti Jihovýchod – program č. 117 215 – IV – EU</v>
          </cell>
        </row>
        <row r="524">
          <cell r="A524">
            <v>17853</v>
          </cell>
          <cell r="B524" t="str">
            <v>ROP Regionu soudržnosti Severovýchod – program č. 117 216 – IV – EU</v>
          </cell>
        </row>
        <row r="525">
          <cell r="A525">
            <v>17854</v>
          </cell>
          <cell r="B525" t="str">
            <v>ROP Regionu soudržnosti Moravskoslezsko – program č. 117 217 – IV – EU</v>
          </cell>
        </row>
        <row r="526">
          <cell r="A526">
            <v>17855</v>
          </cell>
          <cell r="B526" t="str">
            <v>ROP Regionu soudržnosti Střední Morava – program č. 117 218 – IV – EU</v>
          </cell>
        </row>
        <row r="527">
          <cell r="A527">
            <v>17856</v>
          </cell>
          <cell r="B527" t="str">
            <v>OP Praha Adaptabilita – program č. 11721A – IV – EU</v>
          </cell>
        </row>
        <row r="528">
          <cell r="A528">
            <v>17857</v>
          </cell>
          <cell r="B528" t="str">
            <v>OP Praha Konkurenceschopnost – program č. 11721B – IV – EU</v>
          </cell>
        </row>
        <row r="529">
          <cell r="A529">
            <v>17870</v>
          </cell>
          <cell r="B529" t="str">
            <v>Integrovaný operační program – program č. 117 110 – SR – IV</v>
          </cell>
        </row>
        <row r="530">
          <cell r="A530">
            <v>17871</v>
          </cell>
          <cell r="B530" t="str">
            <v>Integrovaný operační program – program č. 117 110 – EU – IV</v>
          </cell>
        </row>
        <row r="531">
          <cell r="A531">
            <v>17880</v>
          </cell>
          <cell r="B531" t="str">
            <v>Podpora regenerace panelových sídlišť – investiční – program č. 117512</v>
          </cell>
        </row>
        <row r="532">
          <cell r="A532">
            <v>17881</v>
          </cell>
          <cell r="B532" t="str">
            <v>Podpora výstavby technické infrastruktury – investiční – program č. 117513</v>
          </cell>
        </row>
        <row r="533">
          <cell r="A533">
            <v>17882</v>
          </cell>
          <cell r="B533" t="str">
            <v>Podpora výstavby podporovaných bytů – investiční – program č. 117514</v>
          </cell>
        </row>
        <row r="534">
          <cell r="A534">
            <v>17883</v>
          </cell>
          <cell r="B534" t="str">
            <v>Přeshraniční spolupráce - Cíl 3 - program č. 117410 - IV - SR</v>
          </cell>
        </row>
        <row r="535">
          <cell r="A535">
            <v>17904</v>
          </cell>
          <cell r="B535" t="str">
            <v>Bezbarierové obce - program č. 117 610 - IV</v>
          </cell>
        </row>
        <row r="536">
          <cell r="A536">
            <v>17911</v>
          </cell>
          <cell r="B536" t="str">
            <v>Podpory při zajišťování dočasného náhradního ubytování a dalších souvisejících potřeb v důsledku povodně či jiné živelní pohromy - podprogram č. 117517 - IV</v>
          </cell>
        </row>
        <row r="537">
          <cell r="A537">
            <v>17912</v>
          </cell>
          <cell r="B537" t="str">
            <v>Nenávratná finanční pomoc v oblasti bydlení fyzickým osobám nebo obcím postiženým povodněmi v roce 2009 na úhradu nákladů spojených s odstraněním stavby - investiční</v>
          </cell>
        </row>
        <row r="538">
          <cell r="A538">
            <v>17913</v>
          </cell>
          <cell r="B538" t="str">
            <v>Podpora výstavby obecních nájemních bytů pro občany postižené živelní pohromou</v>
          </cell>
        </row>
        <row r="539">
          <cell r="A539">
            <v>17925</v>
          </cell>
          <cell r="B539" t="str">
            <v>Nenávratná finanční pomoc v oblasti bydlení fyzickým osobám nebo obcím postiženým povodněmi v roce 2010 na úhradu nákladů spojených s odstraněním stavby - IV</v>
          </cell>
        </row>
        <row r="540">
          <cell r="A540">
            <v>17927</v>
          </cell>
          <cell r="B540" t="str">
            <v>Podpora revitalizace bývalých vojenských areálů - č. programu 117D814-IV</v>
          </cell>
        </row>
        <row r="541">
          <cell r="A541">
            <v>17928</v>
          </cell>
          <cell r="B541" t="str">
            <v>Podpora obnovy a rozvoje venkova - č. programu 117D815-IV</v>
          </cell>
        </row>
        <row r="542">
          <cell r="A542">
            <v>17937</v>
          </cell>
          <cell r="B542" t="str">
            <v>Podpora regionálního rozvoje - živelní pohromy 2011 - obce - 117D91 - investice</v>
          </cell>
        </row>
        <row r="543">
          <cell r="A543">
            <v>17950</v>
          </cell>
          <cell r="B543" t="str">
            <v>Obnova obecního a krajského majetku po živelních pohromách v roce 2012 – 117D91300 – investice</v>
          </cell>
        </row>
        <row r="544">
          <cell r="A544">
            <v>17951</v>
          </cell>
          <cell r="B544" t="str">
            <v>Podpora bydlení 2013 – krizový stav – 117D02500 – IV</v>
          </cell>
        </row>
        <row r="545">
          <cell r="A545">
            <v>17952</v>
          </cell>
          <cell r="B545" t="str">
            <v>Podpora bydlení 2013 – 3. stupeň povodňové aktivity – 117D02600 – IV</v>
          </cell>
        </row>
        <row r="546">
          <cell r="A546">
            <v>17953</v>
          </cell>
          <cell r="B546" t="str">
            <v>Obnova obecního a krajského majetku po živelních pohromách v roce 2013 – 117D91400 – IV</v>
          </cell>
        </row>
        <row r="547">
          <cell r="A547">
            <v>17964</v>
          </cell>
          <cell r="B547" t="str">
            <v>Podpora pracovních příležitostí – obce – 117D816 – investice</v>
          </cell>
        </row>
        <row r="548">
          <cell r="A548">
            <v>17968</v>
          </cell>
          <cell r="B548" t="str">
            <v>IROP – Integrovaný regionální OP – program č. 117030 – SR – INV</v>
          </cell>
        </row>
        <row r="549">
          <cell r="A549">
            <v>17969</v>
          </cell>
          <cell r="B549" t="str">
            <v>IROP – Integrovaný regionální OP – program č. 117030 – EU – INV</v>
          </cell>
        </row>
        <row r="550">
          <cell r="A550">
            <v>22001</v>
          </cell>
          <cell r="B550" t="str">
            <v>Operační program podnikání a inovace - NIV - program ISPROFIN č. 122 120</v>
          </cell>
        </row>
        <row r="551">
          <cell r="A551">
            <v>22002</v>
          </cell>
          <cell r="B551" t="str">
            <v>Operační program podnikání a inovace - NIV - mimo program ISPROFIN č. 122 120</v>
          </cell>
        </row>
        <row r="552">
          <cell r="A552">
            <v>22003</v>
          </cell>
          <cell r="B552" t="str">
            <v>Neinvestiční dotace – program č. 122140 – EFEKT – podpora úspor energie</v>
          </cell>
        </row>
        <row r="553">
          <cell r="A553">
            <v>22004</v>
          </cell>
          <cell r="B553" t="str">
            <v>Neinvestiční dotace – mimo program č. 122140 – EFEKT – podpora úspor energie</v>
          </cell>
        </row>
        <row r="554">
          <cell r="A554">
            <v>22005</v>
          </cell>
          <cell r="B554" t="str">
            <v>Dotace na výkon činnosti Jednotných kontaktních míst</v>
          </cell>
        </row>
        <row r="555">
          <cell r="A555">
            <v>22006</v>
          </cell>
          <cell r="B555" t="str">
            <v>Neinvestiční ekologické dotace z výnosů za vydobyté nerosty</v>
          </cell>
        </row>
        <row r="556">
          <cell r="A556">
            <v>22007</v>
          </cell>
          <cell r="B556" t="str">
            <v>Operační program Podnikání a inovace pro konkurenceschopnosti – NIV</v>
          </cell>
        </row>
        <row r="557">
          <cell r="A557">
            <v>22059</v>
          </cell>
          <cell r="B557" t="str">
            <v>Neinvestiční dotace na úsporná energetická opatření - program č. 222040</v>
          </cell>
        </row>
        <row r="558">
          <cell r="A558">
            <v>22094</v>
          </cell>
          <cell r="B558" t="str">
            <v>Investiční dotace na úsporná energetická opatření - program č. 222040</v>
          </cell>
        </row>
        <row r="559">
          <cell r="A559">
            <v>22361</v>
          </cell>
          <cell r="B559" t="str">
            <v>Státní pomoc při obnově území postižených povodní 2002 poskytovaná MPO - program č. 222810 - NIV</v>
          </cell>
        </row>
        <row r="560">
          <cell r="A560">
            <v>22402</v>
          </cell>
          <cell r="B560" t="str">
            <v>Operační program průmysl a podnikání - NIV - program ISPROFIN č. 222 210 - Prosperita, Reality</v>
          </cell>
        </row>
        <row r="561">
          <cell r="A561">
            <v>22403</v>
          </cell>
          <cell r="B561" t="str">
            <v>Operační program průmysl a podnikání - NIV - mimo program ISPROFIN č. 222 210 - Klastry</v>
          </cell>
        </row>
        <row r="562">
          <cell r="A562">
            <v>22437</v>
          </cell>
          <cell r="B562" t="str">
            <v>Neinvestiční dotace na úsporná energetická opatření - mimo program č. 222040</v>
          </cell>
        </row>
        <row r="563">
          <cell r="A563">
            <v>22452</v>
          </cell>
          <cell r="B563" t="str">
            <v>Podpora pořízení nemovitostí pro podnikání a vědu a výzkum - program č. 222 230 - NIV</v>
          </cell>
        </row>
        <row r="564">
          <cell r="A564">
            <v>22460</v>
          </cell>
          <cell r="B564" t="str">
            <v>Dotace pro obce s rozšířenou působností a městské části hl. m. Prahy na podporu informačních technologií využívaných pro IS RŽP</v>
          </cell>
        </row>
        <row r="565">
          <cell r="A565">
            <v>22506</v>
          </cell>
          <cell r="B565" t="str">
            <v>Výstavba a technická obnova inženýrských sítí průmyslových zón - program č. 322050</v>
          </cell>
        </row>
        <row r="566">
          <cell r="A566">
            <v>22721</v>
          </cell>
          <cell r="B566" t="str">
            <v>Státní pomoc při obnově území postižených povodní 2002 poskytovaná MPO - program č. 222810 - IV</v>
          </cell>
        </row>
        <row r="567">
          <cell r="A567">
            <v>22760</v>
          </cell>
          <cell r="B567" t="str">
            <v>Operační program průmysl a podnikání - IV - program ISPROFIN č. 222 210 - Prosperita, Reality</v>
          </cell>
        </row>
        <row r="568">
          <cell r="A568">
            <v>22761</v>
          </cell>
          <cell r="B568" t="str">
            <v>Operační progarm průmysl a podnikání - IV - mimo program ISPROFIN č. 222 210 - Klastry</v>
          </cell>
        </row>
        <row r="569">
          <cell r="A569">
            <v>22777</v>
          </cell>
          <cell r="B569" t="str">
            <v>Podpora pořízení nemovitostí pro podnikání a vědu a výzkum - program č. 222 230 - IV</v>
          </cell>
        </row>
        <row r="570">
          <cell r="A570">
            <v>22862</v>
          </cell>
          <cell r="B570" t="str">
            <v>Operační program podnikání a inovace - IV - program ISPROFIN č. 122 120</v>
          </cell>
        </row>
        <row r="571">
          <cell r="A571">
            <v>22863</v>
          </cell>
          <cell r="B571" t="str">
            <v>Operační program podnikání a inovace - IV - mimo program ISPROFIN č. 122 120</v>
          </cell>
        </row>
        <row r="572">
          <cell r="A572">
            <v>22873</v>
          </cell>
          <cell r="B572" t="str">
            <v>Investiční dotace – program č. 122140 – EFEKT – podpora úspor energie</v>
          </cell>
        </row>
        <row r="573">
          <cell r="A573">
            <v>22965</v>
          </cell>
          <cell r="B573" t="str">
            <v>Operační program Podnikání a inovace pro konkurenceschopnosti – IV</v>
          </cell>
        </row>
        <row r="574">
          <cell r="A574">
            <v>27001</v>
          </cell>
          <cell r="B574" t="str">
            <v>Čekání řidičů mezi spoji veřejné linkové autobusové dopravy</v>
          </cell>
        </row>
        <row r="575">
          <cell r="A575">
            <v>27002</v>
          </cell>
          <cell r="B575" t="str">
            <v>Program zvyšování efektivity a bezpečnosti silničního provozu</v>
          </cell>
        </row>
        <row r="576">
          <cell r="A576">
            <v>27003</v>
          </cell>
          <cell r="B576" t="str">
            <v>Zajištění kompatibility agend Centrálního registru vozidel</v>
          </cell>
        </row>
        <row r="577">
          <cell r="A577">
            <v>27004</v>
          </cell>
          <cell r="B577" t="str">
            <v>Náklady na stěhování GSA</v>
          </cell>
        </row>
        <row r="578">
          <cell r="A578">
            <v>27034</v>
          </cell>
          <cell r="B578" t="str">
            <v>Účelové dotace na opravy a údržbu silniční sítě ve správě obcí</v>
          </cell>
        </row>
        <row r="579">
          <cell r="A579">
            <v>27045</v>
          </cell>
          <cell r="B579" t="str">
            <v>Výstavba a technická obnova silniční sítě statutárních měst Praha, Brno, Ostrava, Plzeň - program č. 327150</v>
          </cell>
        </row>
        <row r="580">
          <cell r="A580">
            <v>27140</v>
          </cell>
          <cell r="B580" t="str">
            <v>Cyklistické stezky</v>
          </cell>
        </row>
        <row r="581">
          <cell r="A581">
            <v>27141</v>
          </cell>
          <cell r="B581" t="str">
            <v>Regionální dopravní obslužnost (silniční doprava) - žákovské jízdné</v>
          </cell>
        </row>
        <row r="582">
          <cell r="A582">
            <v>27145</v>
          </cell>
          <cell r="B582" t="str">
            <v>Neinvestiční dotace - projekt Internet pro všední den</v>
          </cell>
        </row>
        <row r="583">
          <cell r="A583">
            <v>27162</v>
          </cell>
          <cell r="B583" t="str">
            <v>Výstavba a obnova místních komunikací - program č. 327170</v>
          </cell>
        </row>
        <row r="584">
          <cell r="A584">
            <v>27211</v>
          </cell>
          <cell r="B584" t="str">
            <v>Operační program Infrastruktura</v>
          </cell>
        </row>
        <row r="585">
          <cell r="A585">
            <v>27338</v>
          </cell>
          <cell r="B585" t="str">
            <v>Podpora výstavby a obnovy silnic II. a III. třídy - program č. 227110 - neinvestice</v>
          </cell>
        </row>
        <row r="586">
          <cell r="A586">
            <v>27355</v>
          </cell>
          <cell r="B586" t="str">
            <v>Příspěvek na ztrátu dopravce z provozu veřejné osobní drážní dopravy</v>
          </cell>
        </row>
        <row r="587">
          <cell r="A587">
            <v>27456</v>
          </cell>
          <cell r="B587" t="str">
            <v>Projekt CONNECT - NIV</v>
          </cell>
        </row>
        <row r="588">
          <cell r="A588">
            <v>27551</v>
          </cell>
          <cell r="B588" t="str">
            <v>Výstavba a obnova silnic III. třídy - program č. 327140</v>
          </cell>
        </row>
        <row r="589">
          <cell r="A589">
            <v>27581</v>
          </cell>
          <cell r="B589" t="str">
            <v>Reprodukce investičního majetku organizací správy a údržby silnic - program č. 327020</v>
          </cell>
        </row>
        <row r="590">
          <cell r="A590">
            <v>27709</v>
          </cell>
          <cell r="B590" t="str">
            <v>Podpora výstavby a obnovy silnic II. a III. třídy - program č. 227110 - investice</v>
          </cell>
        </row>
        <row r="591">
          <cell r="A591">
            <v>27726</v>
          </cell>
          <cell r="B591" t="str">
            <v>Podpora obnovy vozidel regionální a městské hromadné dopravy - program č. 227620</v>
          </cell>
        </row>
        <row r="592">
          <cell r="A592">
            <v>27781</v>
          </cell>
          <cell r="B592" t="str">
            <v>Projekt CONNECT - IV</v>
          </cell>
        </row>
        <row r="593">
          <cell r="A593">
            <v>27875</v>
          </cell>
          <cell r="B593" t="str">
            <v>Úspory energie a využití alternativních paliv v resortu dopravy - program č. 227030 - IV</v>
          </cell>
        </row>
        <row r="594">
          <cell r="A594">
            <v>27879</v>
          </cell>
          <cell r="B594" t="str">
            <v>Podpora pořízení a obnovy železničních kolejových vozidel v regionální osobní dopravě - program č. 227 610 - IV</v>
          </cell>
        </row>
        <row r="595">
          <cell r="A595">
            <v>27902</v>
          </cell>
          <cell r="B595" t="str">
            <v>Systém řízení a regulace městského silničního provozu v hl. m. Praze - program č. 127420 - EU - IV</v>
          </cell>
        </row>
        <row r="596">
          <cell r="A596">
            <v>27914</v>
          </cell>
          <cell r="B596" t="str">
            <v>Program obnovy vozidel veřejné autobusové dopravy - program č. 127620</v>
          </cell>
        </row>
        <row r="597">
          <cell r="A597">
            <v>27960</v>
          </cell>
          <cell r="B597" t="str">
            <v>Účelové dotace na pořízení a technické zhodnocení silniční sítě ve správě obcí.</v>
          </cell>
        </row>
        <row r="598">
          <cell r="A598">
            <v>29001</v>
          </cell>
          <cell r="B598" t="str">
            <v>Náhrada újmy podle § 11 odst. 3 lesního zákona</v>
          </cell>
        </row>
        <row r="599">
          <cell r="A599">
            <v>29002</v>
          </cell>
          <cell r="B599" t="str">
            <v>Náhrada újmy podle § 29 odst. 4 lesního zákona</v>
          </cell>
        </row>
        <row r="600">
          <cell r="A600">
            <v>29003</v>
          </cell>
          <cell r="B600" t="str">
            <v>Náhrada újmy podle § 35 odst. 4 lesního zákona</v>
          </cell>
        </row>
        <row r="601">
          <cell r="A601">
            <v>29004</v>
          </cell>
          <cell r="B601" t="str">
            <v>Úhrada zvýšených nákladů podle § 24 odst. 2 lesního zákona</v>
          </cell>
        </row>
        <row r="602">
          <cell r="A602">
            <v>29005</v>
          </cell>
          <cell r="B602" t="str">
            <v>Úhrada nákladů na zpracování osnov podle § 26 odst. 2 lesního zákona</v>
          </cell>
        </row>
        <row r="603">
          <cell r="A603">
            <v>29006</v>
          </cell>
          <cell r="B603" t="str">
            <v>Ochrana lesa ve veřejném zájmu podle § 32 odst. 3 lesního zákona</v>
          </cell>
        </row>
        <row r="604">
          <cell r="A604">
            <v>29007</v>
          </cell>
          <cell r="B604" t="str">
            <v>Náhrada zvýšených nákladů podle § 36 odst. 3 a 4 lesního zákona</v>
          </cell>
        </row>
        <row r="605">
          <cell r="A605">
            <v>29008</v>
          </cell>
          <cell r="B605" t="str">
            <v>Náklady na činnost odborného lesního hospodáře podle § 37 odst. 6 a 7 lesního zákona</v>
          </cell>
        </row>
        <row r="606">
          <cell r="A606">
            <v>29009</v>
          </cell>
          <cell r="B606" t="str">
            <v>Meliorace a hrazení bystřin v lesích podle § 35 odst. 1 a 3 lesního zákona</v>
          </cell>
        </row>
        <row r="607">
          <cell r="A607">
            <v>29010</v>
          </cell>
          <cell r="B607" t="str">
            <v>Vodní hospodářství</v>
          </cell>
        </row>
        <row r="608">
          <cell r="A608">
            <v>29011</v>
          </cell>
          <cell r="B608" t="str">
            <v>Agrokomplex – podpory podle nařízení vlády</v>
          </cell>
        </row>
        <row r="609">
          <cell r="A609">
            <v>29012</v>
          </cell>
          <cell r="B609" t="str">
            <v>Účelové dotace na restrukturalizace rostlinné výroby - zalesnění</v>
          </cell>
        </row>
        <row r="610">
          <cell r="A610">
            <v>29013</v>
          </cell>
          <cell r="B610" t="str">
            <v>Příspěvek na obnovu lesů poškozených imisemi, podle písm. A pravidel</v>
          </cell>
        </row>
        <row r="611">
          <cell r="A611">
            <v>29014</v>
          </cell>
          <cell r="B611" t="str">
            <v>Příspěvek na obnovu, zajištění a výchovu porostů, podle písm. B pravidel</v>
          </cell>
        </row>
        <row r="612">
          <cell r="A612">
            <v>29015</v>
          </cell>
          <cell r="B612" t="str">
            <v>Příspěvek na ekologické a k přírodě šetrné technologie, podle písm. D pravidel</v>
          </cell>
        </row>
        <row r="613">
          <cell r="A613">
            <v>29016</v>
          </cell>
          <cell r="B613" t="str">
            <v>Příspěvek na zajištění mimoprodukčních funkcí lesa, podle písm. E pravidel</v>
          </cell>
        </row>
        <row r="614">
          <cell r="A614">
            <v>29017</v>
          </cell>
          <cell r="B614" t="str">
            <v>Příspěvek na vyhotovení lesních hospodářských plánů v digitální formě, podle písm. H pravidel</v>
          </cell>
        </row>
        <row r="615">
          <cell r="A615">
            <v>29018</v>
          </cell>
          <cell r="B615" t="str">
            <v>Příspěvek na ostatní hospodaření v lesích, podle písm. I pravidel</v>
          </cell>
        </row>
        <row r="616">
          <cell r="A616">
            <v>29019</v>
          </cell>
          <cell r="B616" t="str">
            <v>Podpora prevence před povodněmi II. - program č. 129120 -NIV</v>
          </cell>
        </row>
        <row r="617">
          <cell r="A617">
            <v>29020</v>
          </cell>
          <cell r="B617" t="str">
            <v>Podpora obnovy, odbahnění a rekonstrukce rybníků a výstavby VN - program č. 129130 - NIV</v>
          </cell>
        </row>
        <row r="618">
          <cell r="A618">
            <v>29021</v>
          </cell>
          <cell r="B618" t="str">
            <v>Výstavba a obnova infrastruktury vodovodů a kanalizací - úrokové dotace - neinvestice</v>
          </cell>
        </row>
        <row r="619">
          <cell r="A619">
            <v>29022</v>
          </cell>
          <cell r="B619" t="str">
            <v>Kompenzace škod způsobených na rybách povodněmi v roce 2013</v>
          </cell>
        </row>
        <row r="620">
          <cell r="A620">
            <v>29095</v>
          </cell>
          <cell r="B620" t="str">
            <v>Příspěvek na hrazení bystřin, podle písm. F pravidel</v>
          </cell>
        </row>
        <row r="621">
          <cell r="A621">
            <v>29096</v>
          </cell>
          <cell r="B621" t="str">
            <v>Příspěvek na podporu ohrožených druhů zvířat, podle písm. G pravidel</v>
          </cell>
        </row>
        <row r="622">
          <cell r="A622">
            <v>29133</v>
          </cell>
          <cell r="B622" t="str">
            <v>Majetková újma podle zákona č. 147/1996 Sb.</v>
          </cell>
        </row>
        <row r="623">
          <cell r="A623">
            <v>29134</v>
          </cell>
          <cell r="B623" t="str">
            <v>Příspěvek na programy spolufinancování s fondy EU podle písmena J pravidel</v>
          </cell>
        </row>
        <row r="624">
          <cell r="A624">
            <v>29311</v>
          </cell>
          <cell r="B624" t="str">
            <v>Opatření 1.3.1 Obnova lesního potenciálu poškozeného kalamitami - OP EU - neinvestiční</v>
          </cell>
        </row>
        <row r="625">
          <cell r="A625">
            <v>29317</v>
          </cell>
          <cell r="B625" t="str">
            <v>Opatření 2.1.4 LEADER - OP EU - neinvestiční</v>
          </cell>
        </row>
        <row r="626">
          <cell r="A626">
            <v>29330</v>
          </cell>
          <cell r="B626" t="str">
            <v>Příspěvek na chov a výcvik národních plemen loveckých psů a loveckých dravců podle písmena K Pravidel</v>
          </cell>
        </row>
        <row r="627">
          <cell r="A627">
            <v>29331</v>
          </cell>
          <cell r="B627" t="str">
            <v>Agrokomplex – podpůrné programy APK - NIV</v>
          </cell>
        </row>
        <row r="628">
          <cell r="A628">
            <v>29366</v>
          </cell>
          <cell r="B628" t="str">
            <v>Program LEADER ČR č.229222 - NIV</v>
          </cell>
        </row>
        <row r="629">
          <cell r="A629">
            <v>29417</v>
          </cell>
          <cell r="B629" t="str">
            <v>Opatření 1.3.1 Obnova lesního potenciálu poškozeného kalamitami - OP - nevestice</v>
          </cell>
        </row>
        <row r="630">
          <cell r="A630">
            <v>29418</v>
          </cell>
          <cell r="B630" t="str">
            <v>Opatření 2.1.4 - LEADER - OP - neinvestice</v>
          </cell>
        </row>
        <row r="631">
          <cell r="A631">
            <v>29433</v>
          </cell>
          <cell r="B631" t="str">
            <v>Evidence zemědělských podnikatelů</v>
          </cell>
        </row>
        <row r="632">
          <cell r="A632">
            <v>29507</v>
          </cell>
          <cell r="B632" t="str">
            <v>Výstavba a technická obnova vodovodů a úpraven vod - program č. 329030</v>
          </cell>
        </row>
        <row r="633">
          <cell r="A633">
            <v>29508</v>
          </cell>
          <cell r="B633" t="str">
            <v>Výstavba a technická obnova kanalizací a čistíren odpadních vod - program č. 329040</v>
          </cell>
        </row>
        <row r="634">
          <cell r="A634">
            <v>29509</v>
          </cell>
          <cell r="B634" t="str">
            <v>Výstavba a technická obnova zemědělství</v>
          </cell>
        </row>
        <row r="635">
          <cell r="A635">
            <v>29510</v>
          </cell>
          <cell r="B635" t="str">
            <v>Odstranění škod způsobených povodní 1997 - MZe - program č. 329180</v>
          </cell>
        </row>
        <row r="636">
          <cell r="A636">
            <v>29516</v>
          </cell>
          <cell r="B636" t="str">
            <v>Úhrada investičních nákladů na zpracování osnov podle § 26 odst. 2 lesního zákona</v>
          </cell>
        </row>
        <row r="637">
          <cell r="A637">
            <v>29517</v>
          </cell>
          <cell r="B637" t="str">
            <v>Meliorace a hrazení bystřin v lesích podle § 35 odst. 1 a 3 lesního zákona (investice)</v>
          </cell>
        </row>
        <row r="638">
          <cell r="A638">
            <v>29518</v>
          </cell>
          <cell r="B638" t="str">
            <v>Investiční příspěvek na zajištění mimoprodukčních funkcí lesa podle písm. E pravidel</v>
          </cell>
        </row>
        <row r="639">
          <cell r="A639">
            <v>29519</v>
          </cell>
          <cell r="B639" t="str">
            <v>Investiční příspěvek na vyhotovení lesních hospodářských plánů v digitální formě podle písm. H pravidel - program č. 329052</v>
          </cell>
        </row>
        <row r="640">
          <cell r="A640">
            <v>29520</v>
          </cell>
          <cell r="B640" t="str">
            <v>Investiční příspěvek na ostatní hospodaření v lesích, podle písm. I pravidel</v>
          </cell>
        </row>
        <row r="641">
          <cell r="A641">
            <v>29521</v>
          </cell>
          <cell r="B641" t="str">
            <v>Investiční příspěvek na hrazení bystřin, podle písm. F pravidel</v>
          </cell>
        </row>
        <row r="642">
          <cell r="A642">
            <v>29522</v>
          </cell>
          <cell r="B642" t="str">
            <v>Odstranění škod způsobených povodní 1998 – MZe – program č. 329190</v>
          </cell>
        </row>
        <row r="643">
          <cell r="A643">
            <v>29547</v>
          </cell>
          <cell r="B643" t="str">
            <v>Protipovodňová opatření - program č. 229060</v>
          </cell>
        </row>
        <row r="644">
          <cell r="A644">
            <v>29548</v>
          </cell>
          <cell r="B644" t="str">
            <v>Investiční příspěvek na programy spolufinancování s fondy EU podle písmena J pravidel</v>
          </cell>
        </row>
        <row r="645">
          <cell r="A645">
            <v>29637</v>
          </cell>
          <cell r="B645" t="str">
            <v>Výstavba a technická obnova vodovodů a úpraven vod – program č. 229 030 (stavby zahajované v r. 2002 a dále)</v>
          </cell>
        </row>
        <row r="646">
          <cell r="A646">
            <v>29638</v>
          </cell>
          <cell r="B646" t="str">
            <v>Výstavba a technická obnova a čistíren odpadních vod – program č. 229 040 (stavby zahajované v r. 2002 a dále)</v>
          </cell>
        </row>
        <row r="647">
          <cell r="A647">
            <v>29639</v>
          </cell>
          <cell r="B647" t="str">
            <v>Státní pomoc při obnově území postiženého povodní v r. 2002 poskytovaná MZe (VH) – program č. 229810</v>
          </cell>
        </row>
        <row r="648">
          <cell r="A648">
            <v>29702</v>
          </cell>
          <cell r="B648" t="str">
            <v>Agrokomplex – podpůrné programy APK – IV</v>
          </cell>
        </row>
        <row r="649">
          <cell r="A649">
            <v>29728</v>
          </cell>
          <cell r="B649" t="str">
            <v>Program LEADER ČR č.229222 - IV</v>
          </cell>
        </row>
        <row r="650">
          <cell r="A650">
            <v>29770</v>
          </cell>
          <cell r="B650" t="str">
            <v>Opatření 1.3.1 Obnova lesního potenciálu poškozeného kalamitami - OP - investice</v>
          </cell>
        </row>
        <row r="651">
          <cell r="A651">
            <v>29771</v>
          </cell>
          <cell r="B651" t="str">
            <v>Opatření 2.1.4 - LEADER - OP - investice</v>
          </cell>
        </row>
        <row r="652">
          <cell r="A652">
            <v>29783</v>
          </cell>
          <cell r="B652" t="str">
            <v>Výstavba a obnova infrastruktury vodovodů a kanalizací - podprogram č. 229312</v>
          </cell>
        </row>
        <row r="653">
          <cell r="A653">
            <v>29784</v>
          </cell>
          <cell r="B653" t="str">
            <v>Výstavba a obnova infrastruktury vodovodů a kanalizací - podprogram č. 229313</v>
          </cell>
        </row>
        <row r="654">
          <cell r="A654">
            <v>29818</v>
          </cell>
          <cell r="B654" t="str">
            <v>Podpora odstraňování povodňových škod z roku 2006 na infrastruktuře vodovodů v rámci programu č. 229030</v>
          </cell>
        </row>
        <row r="655">
          <cell r="A655">
            <v>29819</v>
          </cell>
          <cell r="B655" t="str">
            <v>Podpora odstraňování povodňových škod z roku 2006 na infrastruktuře kanalizací v rámci programu č. 229040</v>
          </cell>
        </row>
        <row r="656">
          <cell r="A656">
            <v>29821</v>
          </cell>
          <cell r="B656" t="str">
            <v>Opatření 1.3.1 Obnova lesního potenciálu poškozeného kalamitami - OP EU - investiční</v>
          </cell>
        </row>
        <row r="657">
          <cell r="A657">
            <v>29822</v>
          </cell>
          <cell r="B657" t="str">
            <v>Opatření 2.1.4 LEADER - OP EU - investiční</v>
          </cell>
        </row>
        <row r="658">
          <cell r="A658">
            <v>29859</v>
          </cell>
          <cell r="B658" t="str">
            <v>Podpora prevence před povodněmi II. - program č. 129120 - IV</v>
          </cell>
        </row>
        <row r="659">
          <cell r="A659">
            <v>29860</v>
          </cell>
          <cell r="B659" t="str">
            <v>Podpora obnovy, odbahnění a rekonstrukce rybníků a výstavby VN - program č. 129130 - IV</v>
          </cell>
        </row>
        <row r="660">
          <cell r="A660">
            <v>29878</v>
          </cell>
          <cell r="B660" t="str">
            <v>Podpora procesu plánování v oblasti vod - program č. 129150 - IV</v>
          </cell>
        </row>
        <row r="661">
          <cell r="A661">
            <v>29897</v>
          </cell>
          <cell r="B661" t="str">
            <v>Výstavba a obnova infrastruktury vodovodů II -podprogram č. 129 182</v>
          </cell>
        </row>
        <row r="662">
          <cell r="A662">
            <v>29898</v>
          </cell>
          <cell r="B662" t="str">
            <v>Výstavba a obnova infrastruktury kanalizací II - podprogram č. 129 183</v>
          </cell>
        </row>
        <row r="663">
          <cell r="A663">
            <v>29919</v>
          </cell>
          <cell r="B663" t="str">
            <v>Podpora odstraňování povodňových škod způsobených povodněmi 2009 - podprogram č. 129 142 - IV</v>
          </cell>
        </row>
        <row r="664">
          <cell r="A664">
            <v>29920</v>
          </cell>
          <cell r="B664" t="str">
            <v>Odstraňování povodňových škod na infrastruktuře VaK - program č. 129 140 - vodovody</v>
          </cell>
        </row>
        <row r="665">
          <cell r="A665">
            <v>29921</v>
          </cell>
          <cell r="B665" t="str">
            <v>Odstraňování povodňových škod na infrastruktuře VaK - program č. 129 140 - kanalizace</v>
          </cell>
        </row>
        <row r="666">
          <cell r="A666">
            <v>29947</v>
          </cell>
          <cell r="B666" t="str">
            <v>Podpora výstavby a technického zhodnocení vodovodů pro veřejnou potřebu – podprogram č. 129 252</v>
          </cell>
        </row>
        <row r="667">
          <cell r="A667">
            <v>29948</v>
          </cell>
          <cell r="B667" t="str">
            <v>Podpora výstavby a technického zhodnocení kanalizací pro veřejnou potřebu – podprogram č. 129 253</v>
          </cell>
        </row>
        <row r="668">
          <cell r="A668">
            <v>29957</v>
          </cell>
          <cell r="B668" t="str">
            <v>Podpora odstraňování povodňových škod způsobených povodněmi 2013 – podprogram č. 129D144 – IV</v>
          </cell>
        </row>
        <row r="669">
          <cell r="A669">
            <v>33001</v>
          </cell>
          <cell r="B669" t="str">
            <v>Rozvojový program EVVO pro školy</v>
          </cell>
        </row>
        <row r="670">
          <cell r="A670">
            <v>33002</v>
          </cell>
          <cell r="B670" t="str">
            <v>Výuka cizích jazyků</v>
          </cell>
        </row>
        <row r="671">
          <cell r="A671">
            <v>33003</v>
          </cell>
          <cell r="B671" t="str">
            <v>Čtenářská gramotnost</v>
          </cell>
        </row>
        <row r="672">
          <cell r="A672">
            <v>33004</v>
          </cell>
          <cell r="B672" t="str">
            <v>Počítačová gramotnost</v>
          </cell>
        </row>
        <row r="673">
          <cell r="A673">
            <v>33005</v>
          </cell>
          <cell r="B673" t="str">
            <v>Zvýšení nenárokových složek platů pedagogických pracovníků regionálního školství s ohledem na kvalitu jejich práce</v>
          </cell>
        </row>
        <row r="674">
          <cell r="A674">
            <v>33006</v>
          </cell>
          <cell r="B674" t="str">
            <v>Globální grant OP VK v oblasti počátečního vzdělávání</v>
          </cell>
        </row>
        <row r="675">
          <cell r="A675">
            <v>33007</v>
          </cell>
          <cell r="B675" t="str">
            <v>Technická pomoc OP VK</v>
          </cell>
        </row>
        <row r="676">
          <cell r="A676">
            <v>33008</v>
          </cell>
          <cell r="B676" t="str">
            <v>Financování dělených hodin pilotním gymnáziím zapojeným do projektu Pilot G Tvorba a ověřování pilotních ŠVP ve vybraných gymnáziích v měsících říjen – prosinec 2008</v>
          </cell>
        </row>
        <row r="677">
          <cell r="A677">
            <v>33009</v>
          </cell>
          <cell r="B677" t="str">
            <v>Podpora čtenářství na základních školách v roce 2008</v>
          </cell>
        </row>
        <row r="678">
          <cell r="A678">
            <v>33010</v>
          </cell>
          <cell r="B678" t="str">
            <v>Financování Středisek integrace menšin ve vybraných lokalitách v ČR v měsících listopad až prosinec 2008</v>
          </cell>
        </row>
        <row r="679">
          <cell r="A679">
            <v>33011</v>
          </cell>
          <cell r="B679" t="str">
            <v>Financování školních poradenských pracovišť na vybraných školách ve 13 krajích ČR v měsících říjen až prosinec 2008</v>
          </cell>
        </row>
        <row r="680">
          <cell r="A680">
            <v>33012</v>
          </cell>
          <cell r="B680" t="str">
            <v>Globální grant OP VK v oblasti dalšího vzdělávání - neinvestice</v>
          </cell>
        </row>
        <row r="681">
          <cell r="A681">
            <v>33013</v>
          </cell>
          <cell r="B681" t="str">
            <v>Pokusné ověřování ŠVP u vybraných ZŠ speciálních</v>
          </cell>
        </row>
        <row r="682">
          <cell r="A682">
            <v>33014</v>
          </cell>
          <cell r="B682" t="str">
            <v>Evropa mladýma očima</v>
          </cell>
        </row>
        <row r="683">
          <cell r="A683">
            <v>33015</v>
          </cell>
          <cell r="B683" t="str">
            <v>Hustota a specifika</v>
          </cell>
        </row>
        <row r="684">
          <cell r="A684">
            <v>33016</v>
          </cell>
          <cell r="B684" t="str">
            <v>Posílení úrovně odměňování nepedagogických pracovníků</v>
          </cell>
        </row>
        <row r="685">
          <cell r="A685">
            <v>33017</v>
          </cell>
          <cell r="B685" t="str">
            <v>Školní potřeby pro žáky 1. ročníku základního vzdělávání</v>
          </cell>
        </row>
        <row r="686">
          <cell r="A686">
            <v>33018</v>
          </cell>
          <cell r="B686" t="str">
            <v>Rozvojový program na podporu škol, které realizují inkluzivní vzdělávání a vzdělávání dětí se sociokulturním znevýhodněním</v>
          </cell>
        </row>
        <row r="687">
          <cell r="A687">
            <v>33019</v>
          </cell>
          <cell r="B687" t="str">
            <v>Individuální projekt ostatní OP VK - neinvestice - EU</v>
          </cell>
        </row>
        <row r="688">
          <cell r="A688">
            <v>33020</v>
          </cell>
          <cell r="B688" t="str">
            <v>Program na zmírnění škod způsobených povodněmi v roce 2009</v>
          </cell>
        </row>
        <row r="689">
          <cell r="A689">
            <v>33021</v>
          </cell>
          <cell r="B689" t="str">
            <v>Zkvalitnění vzdělávání na základních školách na území hlaního města Prahy</v>
          </cell>
        </row>
        <row r="690">
          <cell r="A690">
            <v>33022</v>
          </cell>
          <cell r="B690" t="str">
            <v>Evropský rok dobrovolnictví</v>
          </cell>
        </row>
        <row r="691">
          <cell r="A691">
            <v>33023</v>
          </cell>
          <cell r="B691" t="str">
            <v>Informační centra</v>
          </cell>
        </row>
        <row r="692">
          <cell r="A692">
            <v>33024</v>
          </cell>
          <cell r="B692" t="str">
            <v>Rozvojový program MŠMT pro děti-cizince ze 3. zemí</v>
          </cell>
        </row>
        <row r="693">
          <cell r="A693">
            <v>33025</v>
          </cell>
          <cell r="B693" t="str">
            <v>Vybavení škol pomůckami kompenzačního a rehabilitačního charakteru</v>
          </cell>
        </row>
        <row r="694">
          <cell r="A694">
            <v>33026</v>
          </cell>
          <cell r="B694" t="str">
            <v>Pokusné ověřování maturitní zkoušky v roce 2010</v>
          </cell>
        </row>
        <row r="695">
          <cell r="A695">
            <v>33027</v>
          </cell>
          <cell r="B695" t="str">
            <v>Posílení platové úrovně pedagogických pracovníků s vysokoškolským vzděláním, kteří splňují odbornou kvalifikaci podle zákona č. 563/2004</v>
          </cell>
        </row>
        <row r="696">
          <cell r="A696">
            <v>33028</v>
          </cell>
          <cell r="B696" t="str">
            <v>Studium krajanů na středních školách v ČR</v>
          </cell>
        </row>
        <row r="697">
          <cell r="A697">
            <v>33029</v>
          </cell>
          <cell r="B697" t="str">
            <v>Výběrové řízení na Gymnáziu v Děčíně - výběr studentů na Gymnáziu v Pirně</v>
          </cell>
        </row>
        <row r="698">
          <cell r="A698">
            <v>33030</v>
          </cell>
          <cell r="B698" t="str">
            <v>Počáteční vzdělávání v globálních grantech OP VK - neinvestice - EU</v>
          </cell>
        </row>
        <row r="699">
          <cell r="A699">
            <v>33031</v>
          </cell>
          <cell r="B699" t="str">
            <v>OP VK - oblast 1.5. EU peníze středním školám</v>
          </cell>
        </row>
        <row r="700">
          <cell r="A700">
            <v>33032</v>
          </cell>
          <cell r="B700" t="str">
            <v>Částečná kompenzace výdajů vzniklých při realizaci společné matruitní zkoušky</v>
          </cell>
        </row>
        <row r="701">
          <cell r="A701">
            <v>33033</v>
          </cell>
          <cell r="B701" t="str">
            <v>Pirna - česko - saský dvojjazyčný vzdělávací cyklus</v>
          </cell>
        </row>
        <row r="702">
          <cell r="A702">
            <v>33034</v>
          </cell>
          <cell r="B702" t="str">
            <v>Podpora organizace a ukončování středního vzdělávání maturitní zkouškou na vybraných školách v podzimním zkušebním období</v>
          </cell>
        </row>
        <row r="703">
          <cell r="A703">
            <v>33035</v>
          </cell>
          <cell r="B703" t="str">
            <v>Dotace dvojjazyčným gymnáziím s výukou francouštiny</v>
          </cell>
        </row>
        <row r="704">
          <cell r="A704">
            <v>33036</v>
          </cell>
          <cell r="B704" t="str">
            <v>Pokusné ověřování integrativního a inkluzivního modelu škol</v>
          </cell>
        </row>
        <row r="705">
          <cell r="A705">
            <v>33037</v>
          </cell>
          <cell r="B705" t="str">
            <v>OP Výzkum a vývoj pro Inovace - Prioritní osa 3 - neinvestice</v>
          </cell>
        </row>
        <row r="706">
          <cell r="A706">
            <v>33038</v>
          </cell>
          <cell r="B706" t="str">
            <v>Excelence středních škol</v>
          </cell>
        </row>
        <row r="707">
          <cell r="A707">
            <v>33039</v>
          </cell>
          <cell r="B707" t="str">
            <v>Podpora regionálního školství Libereckého kraje v důsledku mimořádné koncentrace sklářských oborů</v>
          </cell>
        </row>
        <row r="708">
          <cell r="A708">
            <v>33040</v>
          </cell>
          <cell r="B708" t="str">
            <v>Podpora zavádění diagnostických nástrojů</v>
          </cell>
        </row>
        <row r="709">
          <cell r="A709">
            <v>33041</v>
          </cell>
          <cell r="B709" t="str">
            <v>Podpora tvorby malonákladových učebnic a učebních materiálů</v>
          </cell>
        </row>
        <row r="710">
          <cell r="A710">
            <v>33042</v>
          </cell>
          <cell r="B710" t="str">
            <v>Podpora dalšího vzdělávání učitelů odborných předmětů v prostředí reálné praxe</v>
          </cell>
        </row>
        <row r="711">
          <cell r="A711">
            <v>33043</v>
          </cell>
          <cell r="B711" t="str">
            <v>Podpora implementace Etické výchovy</v>
          </cell>
        </row>
        <row r="712">
          <cell r="A712">
            <v>33044</v>
          </cell>
          <cell r="B712" t="str">
            <v>Rozvojový program Podpora logopedické prevence v předškolním vzdělávání</v>
          </cell>
        </row>
        <row r="713">
          <cell r="A713">
            <v>33045</v>
          </cell>
          <cell r="B713" t="str">
            <v>Metodická podpora spolupráce obcí při zřizování škol a školských zařízení v právní formě školské právnické osoby</v>
          </cell>
        </row>
        <row r="714">
          <cell r="A714">
            <v>33046</v>
          </cell>
          <cell r="B714" t="str">
            <v>Program na zmírnění škod způsobených povodněmi v červnu 2013</v>
          </cell>
        </row>
        <row r="715">
          <cell r="A715">
            <v>33047</v>
          </cell>
          <cell r="B715" t="str">
            <v>Další cizí jazyk</v>
          </cell>
        </row>
        <row r="716">
          <cell r="A716">
            <v>33048</v>
          </cell>
          <cell r="B716" t="str">
            <v>Sympozium uměleckoprůmyslových škol</v>
          </cell>
        </row>
        <row r="717">
          <cell r="A717">
            <v>33049</v>
          </cell>
          <cell r="B717" t="str">
            <v>Podpora odborného vzdělávání</v>
          </cell>
        </row>
        <row r="718">
          <cell r="A718">
            <v>33050</v>
          </cell>
          <cell r="B718" t="str">
            <v>Rozvojový program na podporu školních psychologů, speciálních pedagogů a metodiků - specialistů</v>
          </cell>
        </row>
        <row r="719">
          <cell r="A719">
            <v>33051</v>
          </cell>
          <cell r="B719" t="str">
            <v>Rozvojový program Zvýšení platů pedagogických pracovníků RgŠ.</v>
          </cell>
        </row>
        <row r="720">
          <cell r="A720">
            <v>33052</v>
          </cell>
          <cell r="B720" t="str">
            <v>Zvýšení platů pracovníků regionálního školství</v>
          </cell>
        </row>
        <row r="721">
          <cell r="A721">
            <v>33053</v>
          </cell>
          <cell r="B721" t="str">
            <v>Rozvoj výukových kapacit MŠ a ZŠ zřizovaných ÚSC – NIV</v>
          </cell>
        </row>
        <row r="722">
          <cell r="A722">
            <v>33054</v>
          </cell>
          <cell r="B722" t="str">
            <v>Mistrovství světa silničních motocyklů Grand Prix České republiky</v>
          </cell>
        </row>
        <row r="723">
          <cell r="A723">
            <v>33055</v>
          </cell>
          <cell r="B723" t="str">
            <v>Podpora nadaných žáků základních a středních škol</v>
          </cell>
        </row>
        <row r="724">
          <cell r="A724">
            <v>33056</v>
          </cell>
          <cell r="B724" t="str">
            <v>Učebnice a laboratorní sady v programu CTY online</v>
          </cell>
        </row>
        <row r="725">
          <cell r="A725">
            <v>33057</v>
          </cell>
          <cell r="B725" t="str">
            <v>Podpora polytechnické výchovy v mateřských školách a základních školách</v>
          </cell>
        </row>
        <row r="726">
          <cell r="A726">
            <v>33058</v>
          </cell>
          <cell r="B726" t="str">
            <v>OP VK – šablony ZŠ a SŠ v oblasti podpory 1.1</v>
          </cell>
        </row>
        <row r="727">
          <cell r="A727">
            <v>33059</v>
          </cell>
          <cell r="B727" t="str">
            <v>Zvýšení platů pracovníků soukromého a církevního školství</v>
          </cell>
        </row>
        <row r="728">
          <cell r="A728">
            <v>33060</v>
          </cell>
          <cell r="B728" t="str">
            <v>Zabezpečení škol a školských zařízení</v>
          </cell>
        </row>
        <row r="729">
          <cell r="A729">
            <v>33061</v>
          </cell>
          <cell r="B729" t="str">
            <v>Zvýšení odměňování pracovníků regionálního školství v roce 2015</v>
          </cell>
        </row>
        <row r="730">
          <cell r="A730">
            <v>33062</v>
          </cell>
          <cell r="B730" t="str">
            <v>OP VVV – PO2 neinvestice</v>
          </cell>
        </row>
        <row r="731">
          <cell r="A731">
            <v>33063</v>
          </cell>
          <cell r="B731" t="str">
            <v>OP VVV – PO3 neinvestice</v>
          </cell>
        </row>
        <row r="732">
          <cell r="A732">
            <v>33122</v>
          </cell>
          <cell r="B732" t="str">
            <v>Program sociální prevence a prevence kriminality</v>
          </cell>
        </row>
        <row r="733">
          <cell r="A733">
            <v>33123</v>
          </cell>
          <cell r="B733" t="str">
            <v>OP VK - oblast 1.4. EU peníze školám - EU</v>
          </cell>
        </row>
        <row r="734">
          <cell r="A734">
            <v>33146</v>
          </cell>
          <cell r="B734" t="str">
            <v>Neinvestiční dotace pro školu Neveklov</v>
          </cell>
        </row>
        <row r="735">
          <cell r="A735">
            <v>33152</v>
          </cell>
          <cell r="B735" t="str">
            <v>Provozní náklady - kraje</v>
          </cell>
        </row>
        <row r="736">
          <cell r="A736">
            <v>33155</v>
          </cell>
          <cell r="B736" t="str">
            <v>Dotace pro soukromé školy</v>
          </cell>
        </row>
        <row r="737">
          <cell r="A737">
            <v>33160</v>
          </cell>
          <cell r="B737" t="str">
            <v>Projekty romské komunity</v>
          </cell>
        </row>
        <row r="738">
          <cell r="A738">
            <v>33163</v>
          </cell>
          <cell r="B738" t="str">
            <v>Program protidrogové politiky</v>
          </cell>
        </row>
        <row r="739">
          <cell r="A739">
            <v>33166</v>
          </cell>
          <cell r="B739" t="str">
            <v>Soutěže</v>
          </cell>
        </row>
        <row r="740">
          <cell r="A740">
            <v>33192</v>
          </cell>
          <cell r="B740" t="str">
            <v>Spolupráce s francouzskými, vlámskými a španělskými školami</v>
          </cell>
        </row>
        <row r="741">
          <cell r="A741">
            <v>33210</v>
          </cell>
          <cell r="B741" t="str">
            <v>Podpora výuky méně vyučovaných cizích jazyků</v>
          </cell>
        </row>
        <row r="742">
          <cell r="A742">
            <v>33215</v>
          </cell>
          <cell r="B742" t="str">
            <v>Asistenti pedagogů v soukromých a církevních speciálních školách</v>
          </cell>
        </row>
        <row r="743">
          <cell r="A743">
            <v>33244</v>
          </cell>
          <cell r="B743" t="str">
            <v>Podpora odborného vzdělávání</v>
          </cell>
        </row>
        <row r="744">
          <cell r="A744">
            <v>33245</v>
          </cell>
          <cell r="B744" t="str">
            <v>Státní informační politika - neinvestice</v>
          </cell>
        </row>
        <row r="745">
          <cell r="A745">
            <v>33246</v>
          </cell>
          <cell r="B745" t="str">
            <v>Integrace cizinců</v>
          </cell>
        </row>
        <row r="746">
          <cell r="A746">
            <v>33264</v>
          </cell>
          <cell r="B746" t="str">
            <v>Evropská jazyková cena</v>
          </cell>
        </row>
        <row r="747">
          <cell r="A747">
            <v>33265</v>
          </cell>
          <cell r="B747" t="str">
            <v>Povodně 2002</v>
          </cell>
        </row>
        <row r="748">
          <cell r="A748">
            <v>33271</v>
          </cell>
          <cell r="B748" t="str">
            <v>Volnočasové aktivity – neinvestice - místní nestátní neziskové organizace</v>
          </cell>
        </row>
        <row r="749">
          <cell r="A749">
            <v>33333</v>
          </cell>
          <cell r="B749" t="str">
            <v>Výstavba a obnova budov a staveb základních škol - program č. 333110 - neinvestice</v>
          </cell>
        </row>
        <row r="750">
          <cell r="A750">
            <v>33334</v>
          </cell>
          <cell r="B750" t="str">
            <v>Výstavba a obnova budov a staveb středních škol - program č. 333210 - neinvestice</v>
          </cell>
        </row>
        <row r="751">
          <cell r="A751">
            <v>33339</v>
          </cell>
          <cell r="B751" t="str">
            <v>Program podpory vzdělávání národnostních menšin</v>
          </cell>
        </row>
        <row r="752">
          <cell r="A752">
            <v>33346</v>
          </cell>
          <cell r="B752" t="str">
            <v>Účelové neinvestiční dotace obcím a krajům na nákup učebních pomůcek</v>
          </cell>
        </row>
        <row r="753">
          <cell r="A753">
            <v>33353</v>
          </cell>
          <cell r="B753" t="str">
            <v>Přímé náklady na vzdělávání</v>
          </cell>
        </row>
        <row r="754">
          <cell r="A754">
            <v>33354</v>
          </cell>
          <cell r="B754" t="str">
            <v>Přímé náklady na vzdělávání - sportovní gymnázia</v>
          </cell>
        </row>
        <row r="755">
          <cell r="A755">
            <v>33369</v>
          </cell>
          <cell r="B755" t="str">
            <v>Grantové schéma pro opatření 3.1 OP RLZ</v>
          </cell>
        </row>
        <row r="756">
          <cell r="A756">
            <v>33421</v>
          </cell>
          <cell r="B756" t="str">
            <v>Tvorba a ověřování pilotních ŠVP ve vybraných gymnáziích (Pilot G)</v>
          </cell>
        </row>
        <row r="757">
          <cell r="A757">
            <v>33422</v>
          </cell>
          <cell r="B757" t="str">
            <v>Tvorba a ověřování pilotních ŠVP na vybraných středních odborných školách a středních odborných učilištích (Pilot S)</v>
          </cell>
        </row>
        <row r="758">
          <cell r="A758">
            <v>33423</v>
          </cell>
          <cell r="B758" t="str">
            <v>Vytvoření systému externího monitorování a hodnocení včetně zřízení Centra pro zajišťování výsledků vzdělávání (včetně informační a poradenské činnosti) (Kvalita I )</v>
          </cell>
        </row>
        <row r="759">
          <cell r="A759">
            <v>33424</v>
          </cell>
          <cell r="B759" t="str">
            <v>Rozvoj Národní soustavy kvalifikací podporující propojení počátečního a dalšího vzdělávání (NSK - Národní soustava kvalifikací)</v>
          </cell>
        </row>
        <row r="760">
          <cell r="A760">
            <v>33426</v>
          </cell>
          <cell r="B760" t="str">
            <v>Program Sokrates</v>
          </cell>
        </row>
        <row r="761">
          <cell r="A761">
            <v>33429</v>
          </cell>
          <cell r="B761" t="str">
            <v>Podpora dalšího vzdělávání pedagogických pracovníků zabezpečovaného vzdělávacími zařízeními zřizovanými kraji</v>
          </cell>
        </row>
        <row r="762">
          <cell r="A762">
            <v>33430</v>
          </cell>
          <cell r="B762" t="str">
            <v>Další vzdělávání pedagogických pracovníků - zpřístupnění pracovníkům ZŠ s ročníky I. stupně</v>
          </cell>
        </row>
        <row r="763">
          <cell r="A763">
            <v>33435</v>
          </cell>
          <cell r="B763" t="str">
            <v>Bezplatná příprava dětí azylantů, účastníků řízení o azyl a dětí osob se státní příslušností jiného členského státu EU k začlenění do základního vzdělávání</v>
          </cell>
        </row>
        <row r="764">
          <cell r="A764">
            <v>33439</v>
          </cell>
          <cell r="B764" t="str">
            <v>Grantové projekty ESF pro Opatření 3.1 OPRLZ</v>
          </cell>
        </row>
        <row r="765">
          <cell r="A765">
            <v>33445</v>
          </cell>
          <cell r="B765" t="str">
            <v>Péče o nadané žáky ve školských poradenských zařízeních</v>
          </cell>
        </row>
        <row r="766">
          <cell r="A766">
            <v>33457</v>
          </cell>
          <cell r="B766" t="str">
            <v>Asistenti pedagogů pro děti, žáky a studenty se sociálním znevýhodněním</v>
          </cell>
        </row>
        <row r="767">
          <cell r="A767">
            <v>33468</v>
          </cell>
          <cell r="B767" t="str">
            <v>Speciální učebnice, speciální učební texty a materiály pro žáky se zrakovým, sluchovým, mentálním postižením, autismem a poruchami učení v roce 2006</v>
          </cell>
        </row>
        <row r="768">
          <cell r="A768">
            <v>33487</v>
          </cell>
          <cell r="B768" t="str">
            <v>Náhradní stravování dětí, žáků a studentů krajského a obecního školství</v>
          </cell>
        </row>
        <row r="769">
          <cell r="A769">
            <v>33491</v>
          </cell>
          <cell r="B769" t="str">
            <v>Pilot - pokusné ověřování</v>
          </cell>
        </row>
        <row r="770">
          <cell r="A770">
            <v>33539</v>
          </cell>
          <cell r="B770" t="str">
            <v>Rekonstrukce tělovýchovného areálu Masarykovy ZŠ Litoměřice</v>
          </cell>
        </row>
        <row r="771">
          <cell r="A771">
            <v>33549</v>
          </cell>
          <cell r="B771" t="str">
            <v>Výstavba a obnova sportovních zařízení - program č. 333510, nynější program č. 233510</v>
          </cell>
        </row>
        <row r="772">
          <cell r="A772">
            <v>33552</v>
          </cell>
          <cell r="B772" t="str">
            <v>Výstavba a obnova budov a staveb VŠ - program č. 333310</v>
          </cell>
        </row>
        <row r="773">
          <cell r="A773">
            <v>33625</v>
          </cell>
          <cell r="B773" t="str">
            <v>Státní informační politika – investice</v>
          </cell>
        </row>
        <row r="774">
          <cell r="A774">
            <v>33645</v>
          </cell>
          <cell r="B774" t="str">
            <v>Volnočasové aktivity – investice – místní nestátní neziskové organizace</v>
          </cell>
        </row>
        <row r="775">
          <cell r="A775">
            <v>33705</v>
          </cell>
          <cell r="B775" t="str">
            <v>Výstavba a obnova budov a staveb základních škol - program č. 333110 - investice</v>
          </cell>
        </row>
        <row r="776">
          <cell r="A776">
            <v>33706</v>
          </cell>
          <cell r="B776" t="str">
            <v>Výstavba a obnova budov a staveb středních škol - program č. 333210 - investice</v>
          </cell>
        </row>
        <row r="777">
          <cell r="A777">
            <v>33714</v>
          </cell>
          <cell r="B777" t="str">
            <v>Účelové investiční dotace obcím a krajům na nákup učebních pomůcek</v>
          </cell>
        </row>
        <row r="778">
          <cell r="A778">
            <v>33817</v>
          </cell>
          <cell r="B778" t="str">
            <v>Zajištění národního rozvojového programu mobility pro všechny - program č. 233010 - IV</v>
          </cell>
        </row>
        <row r="779">
          <cell r="A779">
            <v>33887</v>
          </cell>
          <cell r="B779" t="str">
            <v>Globální grant OP VK v oblasti dalšího vzdělávání - investice</v>
          </cell>
        </row>
        <row r="780">
          <cell r="A780">
            <v>33910</v>
          </cell>
          <cell r="B780" t="str">
            <v>Individuální projekt ostatní OP VK - investice - EU</v>
          </cell>
        </row>
        <row r="781">
          <cell r="A781">
            <v>33926</v>
          </cell>
          <cell r="B781" t="str">
            <v>Počáteční vzdělávání v globálních grantech OP VK - investice - EU</v>
          </cell>
        </row>
        <row r="782">
          <cell r="A782">
            <v>33933</v>
          </cell>
          <cell r="B782" t="str">
            <v>Zajištění Národního rozvojového programu mobility pro všechny – program č. 133010</v>
          </cell>
        </row>
        <row r="783">
          <cell r="A783">
            <v>33934</v>
          </cell>
          <cell r="B783" t="str">
            <v>Podpora obnovy materiálně technické základny sportu – program 133510</v>
          </cell>
        </row>
        <row r="784">
          <cell r="A784">
            <v>33939</v>
          </cell>
          <cell r="B784" t="str">
            <v>OP Výzkum a vývoj pro Inovace - Prioritní osa 3 - investice</v>
          </cell>
        </row>
        <row r="785">
          <cell r="A785">
            <v>33966</v>
          </cell>
          <cell r="B785" t="str">
            <v>Rozvoj výukových kapacit MŠ a ZŠ zřizovaných ÚSC – IV</v>
          </cell>
        </row>
        <row r="786">
          <cell r="A786">
            <v>34001</v>
          </cell>
          <cell r="B786" t="str">
            <v>Program podpory pro památky UNESCO - NIV</v>
          </cell>
        </row>
        <row r="787">
          <cell r="A787">
            <v>34002</v>
          </cell>
          <cell r="B787" t="str">
            <v>Podpora obnovy kulturních památek prostřednictvím obcí s rozšířenou působností - NIV</v>
          </cell>
        </row>
        <row r="788">
          <cell r="A788">
            <v>34003</v>
          </cell>
          <cell r="B788" t="str">
            <v>Národní podpora využití potenciálu kulturního dědictví a technická pomoc - program č. 234 11G - NIV - SR</v>
          </cell>
        </row>
        <row r="789">
          <cell r="A789">
            <v>34004</v>
          </cell>
          <cell r="B789" t="str">
            <v>Národní podpora využití potenciálu kulturního dědictví a technická pomoc - program č. 234 11G - NIV - EU</v>
          </cell>
        </row>
        <row r="790">
          <cell r="A790">
            <v>34005</v>
          </cell>
          <cell r="B790" t="str">
            <v>Program mobility pro všechny - podprogram č. 234 215 - NIV</v>
          </cell>
        </row>
        <row r="791">
          <cell r="A791">
            <v>34006</v>
          </cell>
          <cell r="B791" t="str">
            <v>Program podpory významných a mimořádných kulturních akcí (fin 7224)</v>
          </cell>
        </row>
        <row r="792">
          <cell r="A792">
            <v>34007</v>
          </cell>
          <cell r="B792" t="str">
            <v>Podpora filmové produkce (fin 7241)</v>
          </cell>
        </row>
        <row r="793">
          <cell r="A793">
            <v>34008</v>
          </cell>
          <cell r="B793" t="str">
            <v>Program mobility pro všechny – podprogram č. 134215 – NIV</v>
          </cell>
        </row>
        <row r="794">
          <cell r="A794">
            <v>34009</v>
          </cell>
          <cell r="B794" t="str">
            <v>Podpora reprodukce majetku regionálních kulturních zařízení – podprogram č. 134212 – NIV</v>
          </cell>
        </row>
        <row r="795">
          <cell r="A795">
            <v>34010</v>
          </cell>
          <cell r="B795" t="str">
            <v>Program mobility pro všechny - podprogram č. 134 415 - neinvestice</v>
          </cell>
        </row>
        <row r="796">
          <cell r="A796">
            <v>34011</v>
          </cell>
          <cell r="B796" t="str">
            <v>ISO B Evidence a domumentace movitého kulturního dědictví - podprogram č. 134 513 - neinvestiční</v>
          </cell>
        </row>
        <row r="797">
          <cell r="A797">
            <v>34012</v>
          </cell>
          <cell r="B797" t="str">
            <v>ISO C Výkupy předmětů - podprogram č. 134 514 - neinvestiční</v>
          </cell>
        </row>
        <row r="798">
          <cell r="A798">
            <v>34013</v>
          </cell>
          <cell r="B798" t="str">
            <v>ISO D Preventivní ochrana před vlivy prostředí - podprogram č. 134 515 - neinvestiční</v>
          </cell>
        </row>
        <row r="799">
          <cell r="A799">
            <v>34014</v>
          </cell>
          <cell r="B799" t="str">
            <v>ISO A Zabezpečení objektů – podprogram č. 134 512 – neinvestiční</v>
          </cell>
        </row>
        <row r="800">
          <cell r="A800">
            <v>34015</v>
          </cell>
          <cell r="B800" t="str">
            <v>Podpora obnovy kulturních památek v majetku krajů a obcí – program č. 134612 – NIV</v>
          </cell>
        </row>
        <row r="801">
          <cell r="A801">
            <v>34052</v>
          </cell>
          <cell r="B801" t="str">
            <v>Záchrana architektonického dědictví - program č. 334030 - neinvestice</v>
          </cell>
        </row>
        <row r="802">
          <cell r="A802">
            <v>34053</v>
          </cell>
          <cell r="B802" t="str">
            <v>Veřejné informační služby knihoven - neinvestice</v>
          </cell>
        </row>
        <row r="803">
          <cell r="A803">
            <v>34054</v>
          </cell>
          <cell r="B803" t="str">
            <v>Program regenerace městských památkových rezervací a městských památkových zón - neinvestice</v>
          </cell>
        </row>
        <row r="804">
          <cell r="A804">
            <v>34055</v>
          </cell>
          <cell r="B804" t="str">
            <v>Havárie střech památek</v>
          </cell>
        </row>
        <row r="805">
          <cell r="A805">
            <v>34057</v>
          </cell>
          <cell r="B805" t="str">
            <v>Program péče o vesnické památkové rezervace a zóny a krajinné památkové zóny</v>
          </cell>
        </row>
        <row r="806">
          <cell r="A806">
            <v>34070</v>
          </cell>
          <cell r="B806" t="str">
            <v>Kulturní aktivity</v>
          </cell>
        </row>
        <row r="807">
          <cell r="A807">
            <v>34090</v>
          </cell>
          <cell r="B807" t="str">
            <v>Program restaurování movitých kulturních památek</v>
          </cell>
        </row>
        <row r="808">
          <cell r="A808">
            <v>34194</v>
          </cell>
          <cell r="B808" t="str">
            <v>Podpora aktivit národnostních a etnických menšin</v>
          </cell>
        </row>
        <row r="809">
          <cell r="A809">
            <v>34195</v>
          </cell>
          <cell r="B809" t="str">
            <v>Účelové neinvestiční dotace v oblasti kultury – program č. 334010</v>
          </cell>
        </row>
        <row r="810">
          <cell r="A810">
            <v>34228</v>
          </cell>
          <cell r="B810" t="str">
            <v>Státní pomoc při obnově území poškozeného pvoodní 2006 - program č. 234218 - NIV</v>
          </cell>
        </row>
        <row r="811">
          <cell r="A811">
            <v>34238</v>
          </cell>
          <cell r="B811" t="str">
            <v>Zajištění regionálních funkcí veřejných knihoven - neinvestice</v>
          </cell>
        </row>
        <row r="812">
          <cell r="A812">
            <v>34240</v>
          </cell>
          <cell r="B812" t="str">
            <v>Restituce - program č. 334070 - neinvestice</v>
          </cell>
        </row>
        <row r="813">
          <cell r="A813">
            <v>34273</v>
          </cell>
          <cell r="B813" t="str">
            <v>Podpora projektů integrace příslušníků romské komunity</v>
          </cell>
        </row>
        <row r="814">
          <cell r="A814">
            <v>34274</v>
          </cell>
          <cell r="B814" t="str">
            <v>Výdaje na odstraňování škod způsobených povodněmi v r. 2002 – neinvestice</v>
          </cell>
        </row>
        <row r="815">
          <cell r="A815">
            <v>34275</v>
          </cell>
          <cell r="B815" t="str">
            <v>Rehabilitace památníků bojů za svobodu, nezávislost a demokracii – program č. 334126 - neinvestice</v>
          </cell>
        </row>
        <row r="816">
          <cell r="A816">
            <v>34276</v>
          </cell>
          <cell r="B816" t="str">
            <v>Výdaje na financování komunitárních programů</v>
          </cell>
        </row>
        <row r="817">
          <cell r="A817">
            <v>34277</v>
          </cell>
          <cell r="B817" t="str">
            <v>Podpora obnovy kulturních památek – program č. 234813 – neinvestice</v>
          </cell>
        </row>
        <row r="818">
          <cell r="A818">
            <v>34292</v>
          </cell>
          <cell r="B818" t="str">
            <v>Záchrana architektonického dědictví – program č. 234312 – neinvestice</v>
          </cell>
        </row>
        <row r="819">
          <cell r="A819">
            <v>34293</v>
          </cell>
          <cell r="B819" t="str">
            <v>Rehabilitace památníků bojů za svobodu, nezávislost a demokracii – program č. 234314 - neinvestice</v>
          </cell>
        </row>
        <row r="820">
          <cell r="A820">
            <v>34294</v>
          </cell>
          <cell r="B820" t="str">
            <v>Integrovaný systém ochrany movitého kulturního dědictví – program č. 234313 - neinvestice</v>
          </cell>
        </row>
        <row r="821">
          <cell r="A821">
            <v>34295</v>
          </cell>
          <cell r="B821" t="str">
            <v>Podpora obnovy majetku regionálních kulturních zařízení – program č. 234812 - neinvestice</v>
          </cell>
        </row>
        <row r="822">
          <cell r="A822">
            <v>34296</v>
          </cell>
          <cell r="B822" t="str">
            <v>Podpora rozvoje a obnovy mat. tech. základny regionálních kulturních zařízení – program č. 234212 - neinvestice</v>
          </cell>
        </row>
        <row r="823">
          <cell r="A823">
            <v>34310</v>
          </cell>
          <cell r="B823" t="str">
            <v>Obnova kulturních památek podle § 16 odst. 2 zákona č. 20/1987 - NIV</v>
          </cell>
        </row>
        <row r="824">
          <cell r="A824">
            <v>34341</v>
          </cell>
          <cell r="B824" t="str">
            <v>Záchrana architektonického dědictví - neinvestice - program č. 434 312</v>
          </cell>
        </row>
        <row r="825">
          <cell r="A825">
            <v>34342</v>
          </cell>
          <cell r="B825" t="str">
            <v>Integrovaný systém ochrany movitého kulturního dědictví - neinvestice - program č. 434 313</v>
          </cell>
        </row>
        <row r="826">
          <cell r="A826">
            <v>34352</v>
          </cell>
          <cell r="B826" t="str">
            <v>Program státní podpory profesionálních divadel a stálých profesionálních symfonických orchestrů a pěveckých sborů</v>
          </cell>
        </row>
        <row r="827">
          <cell r="A827">
            <v>34515</v>
          </cell>
          <cell r="B827" t="str">
            <v>Účelové investiční dotace v oblasti kultury – program č. 334010</v>
          </cell>
        </row>
        <row r="828">
          <cell r="A828">
            <v>34543</v>
          </cell>
          <cell r="B828" t="str">
            <v>Záchrana architektonického dědictví - program č. 334030 - investice</v>
          </cell>
        </row>
        <row r="829">
          <cell r="A829">
            <v>34544</v>
          </cell>
          <cell r="B829" t="str">
            <v>Veřejné informační služby knihoven - investice</v>
          </cell>
        </row>
        <row r="830">
          <cell r="A830">
            <v>34619</v>
          </cell>
          <cell r="B830" t="str">
            <v>Zajištění regionálních funkcí veřejných knihoven - investice</v>
          </cell>
        </row>
        <row r="831">
          <cell r="A831">
            <v>34621</v>
          </cell>
          <cell r="B831" t="str">
            <v>Restituce - program č. 334070 – investice</v>
          </cell>
        </row>
        <row r="832">
          <cell r="A832">
            <v>34646</v>
          </cell>
          <cell r="B832" t="str">
            <v>Podpora reprodukce majetku církví a náboženských organizací – program č. 234412 - investice</v>
          </cell>
        </row>
        <row r="833">
          <cell r="A833">
            <v>34647</v>
          </cell>
          <cell r="B833" t="str">
            <v>Rehabilitace památníků bojů za svobodu, nezávislost a demokracii – program č. 334120 - investice</v>
          </cell>
        </row>
        <row r="834">
          <cell r="A834">
            <v>34648</v>
          </cell>
          <cell r="B834" t="str">
            <v>Podpora obnovy kulturních památek – program č. 234813 – investice</v>
          </cell>
        </row>
        <row r="835">
          <cell r="A835">
            <v>34664</v>
          </cell>
          <cell r="B835" t="str">
            <v>Záchrana architektonického dědictví – program č. 234312 – investice</v>
          </cell>
        </row>
        <row r="836">
          <cell r="A836">
            <v>34665</v>
          </cell>
          <cell r="B836" t="str">
            <v>Rehabilitace památníků bojů za svobodu, nezávislost a demokracii – program č. 234314 - investice</v>
          </cell>
        </row>
        <row r="837">
          <cell r="A837">
            <v>34666</v>
          </cell>
          <cell r="B837" t="str">
            <v>Integrovaný systém ochrany movitého kulturního dědictví – program č. 234313 - investice</v>
          </cell>
        </row>
        <row r="838">
          <cell r="A838">
            <v>34667</v>
          </cell>
          <cell r="B838" t="str">
            <v>Podpora obnovy majetku regionálních kulturních zařízení – program č. 234812 - investice</v>
          </cell>
        </row>
        <row r="839">
          <cell r="A839">
            <v>34668</v>
          </cell>
          <cell r="B839" t="str">
            <v>Podpora rozvoje a obnovy mat. tech. základny regionálních kulturních zařízení – program č. 234212 - investice</v>
          </cell>
        </row>
        <row r="840">
          <cell r="A840">
            <v>34710</v>
          </cell>
          <cell r="B840" t="str">
            <v>Záchrana architektonického dědictví - investice - program č. 434 312</v>
          </cell>
        </row>
        <row r="841">
          <cell r="A841">
            <v>34711</v>
          </cell>
          <cell r="B841" t="str">
            <v>Integrovaný systém ochrany movitého kulturního dědictví - investice - program č. 434 313</v>
          </cell>
        </row>
        <row r="842">
          <cell r="A842">
            <v>34818</v>
          </cell>
          <cell r="B842" t="str">
            <v>Obnova kulturních památek podle § 16 odst. 2 zákona č. 20/1987 - IV</v>
          </cell>
        </row>
        <row r="843">
          <cell r="A843">
            <v>34820</v>
          </cell>
          <cell r="B843" t="str">
            <v>Státní pomoc při obnově území poškozeného pvoodní 2006 - program č. 234218 - IV</v>
          </cell>
        </row>
        <row r="844">
          <cell r="A844">
            <v>34865</v>
          </cell>
          <cell r="B844" t="str">
            <v>Program podpory pro památky UNESCO - IV</v>
          </cell>
        </row>
        <row r="845">
          <cell r="A845">
            <v>34866</v>
          </cell>
          <cell r="B845" t="str">
            <v>Podpora obnovy kulturních památek prostřednictvím obcí s rozšířenou působností - IV</v>
          </cell>
        </row>
        <row r="846">
          <cell r="A846">
            <v>34885</v>
          </cell>
          <cell r="B846" t="str">
            <v>Národní podpora využití potenciálu kulturního dědictví a technická pomoc - program č. 234 11G - IV - SR</v>
          </cell>
        </row>
        <row r="847">
          <cell r="A847">
            <v>34886</v>
          </cell>
          <cell r="B847" t="str">
            <v>Národní podpora využití potenciálu kulturního dědictví a technická pomoc - program č. 234 11G - IV - EU</v>
          </cell>
        </row>
        <row r="848">
          <cell r="A848">
            <v>34908</v>
          </cell>
          <cell r="B848" t="str">
            <v>Program mobility pro všechny - podprogram č. 234 215 - IV</v>
          </cell>
        </row>
        <row r="849">
          <cell r="A849">
            <v>34929</v>
          </cell>
          <cell r="B849" t="str">
            <v>Program mobility pro všechny – podprogram č. 134215 – IV</v>
          </cell>
        </row>
        <row r="850">
          <cell r="A850">
            <v>34930</v>
          </cell>
          <cell r="B850" t="str">
            <v>Podpora reprodukce majetku regionálních kulturních zařízení – podprogram č. 134212 – IV</v>
          </cell>
        </row>
        <row r="851">
          <cell r="A851">
            <v>34935</v>
          </cell>
          <cell r="B851" t="str">
            <v>Program mobility pro všechny - podprogram č. 134 415 - investice</v>
          </cell>
        </row>
        <row r="852">
          <cell r="A852">
            <v>34940</v>
          </cell>
          <cell r="B852" t="str">
            <v>ISO A Zabezpečení objektů - podprogram č. 134 512 - investiční</v>
          </cell>
        </row>
        <row r="853">
          <cell r="A853">
            <v>34941</v>
          </cell>
          <cell r="B853" t="str">
            <v>ISO D Preventivní ochrana před vlivy prostředí - podprogram č. 134 515 - investiční</v>
          </cell>
        </row>
        <row r="854">
          <cell r="A854">
            <v>34946</v>
          </cell>
          <cell r="B854" t="str">
            <v>ISO B Evidence a dokumentace movitého kulturního dědictví – podprogram č. 134 513 – investiční</v>
          </cell>
        </row>
        <row r="855">
          <cell r="A855">
            <v>34949</v>
          </cell>
          <cell r="B855" t="str">
            <v>ISO C Výkupy předmětů kulturní hodnoty mimořádného významu – investiční</v>
          </cell>
        </row>
        <row r="856">
          <cell r="A856">
            <v>34962</v>
          </cell>
          <cell r="B856" t="str">
            <v>Podpora obnovy kulturních památek v majetku krajů a obcí – program č. 134612 – IV</v>
          </cell>
        </row>
        <row r="857">
          <cell r="A857">
            <v>35001</v>
          </cell>
          <cell r="B857" t="str">
            <v>Služby v oblasti veřejného zdraví 235 310C (IOP) – SF – NIV</v>
          </cell>
        </row>
        <row r="858">
          <cell r="A858">
            <v>35002</v>
          </cell>
          <cell r="B858" t="str">
            <v>Služby v oblasti veřejného zdraví 235 310C (IOP) – SR – NIV</v>
          </cell>
        </row>
        <row r="859">
          <cell r="A859">
            <v>35003</v>
          </cell>
          <cell r="B859" t="str">
            <v>Zahraniční rozvojová spolupráce - NIV</v>
          </cell>
        </row>
        <row r="860">
          <cell r="A860">
            <v>35004</v>
          </cell>
          <cell r="B860" t="str">
            <v>IOP oblast intervence 3.2 – program č. 13532C – SR – NIV</v>
          </cell>
        </row>
        <row r="861">
          <cell r="A861">
            <v>35005</v>
          </cell>
          <cell r="B861" t="str">
            <v>IOP oblast intervence 3.2 – program č. 13532C – SF – NIV</v>
          </cell>
        </row>
        <row r="862">
          <cell r="A862">
            <v>35006</v>
          </cell>
          <cell r="B862" t="str">
            <v>IOP oblast intervence 3.4d) – program č. 13532E – SR – NIV</v>
          </cell>
        </row>
        <row r="863">
          <cell r="A863">
            <v>35007</v>
          </cell>
          <cell r="B863" t="str">
            <v>IOP oblast intervence 3.4d) – program č. 13532E – SF – NIV</v>
          </cell>
        </row>
        <row r="864">
          <cell r="A864">
            <v>35008</v>
          </cell>
          <cell r="B864" t="str">
            <v>Program švýcarsko-české spolupráce – program č. 13532P – SR – NIV</v>
          </cell>
        </row>
        <row r="865">
          <cell r="A865">
            <v>35009</v>
          </cell>
          <cell r="B865" t="str">
            <v>Program švýcarsko-české spolupráce – program č. 13532P – Jiné zdroje EU – NIV</v>
          </cell>
        </row>
        <row r="866">
          <cell r="A866">
            <v>35010</v>
          </cell>
          <cell r="B866" t="str">
            <v>OP ŽP – program č. 13532Q – SR – NIV</v>
          </cell>
        </row>
        <row r="867">
          <cell r="A867">
            <v>35011</v>
          </cell>
          <cell r="B867" t="str">
            <v>OP ŽP – program č. 13532Q – SF – NIV</v>
          </cell>
        </row>
        <row r="868">
          <cell r="A868">
            <v>35012</v>
          </cell>
          <cell r="B868" t="str">
            <v>EHP Norsko – program č. 13532R – SR – NIV</v>
          </cell>
        </row>
        <row r="869">
          <cell r="A869">
            <v>35013</v>
          </cell>
          <cell r="B869" t="str">
            <v>EHP Norsko – program č. 13532R – Jiné zdroje EU – NIV</v>
          </cell>
        </row>
        <row r="870">
          <cell r="A870">
            <v>35014</v>
          </cell>
          <cell r="B870" t="str">
            <v>Zajištění zdravotnického záchranného systému - NIV</v>
          </cell>
        </row>
        <row r="871">
          <cell r="A871">
            <v>35015</v>
          </cell>
          <cell r="B871" t="str">
            <v>Specializační vzdělávání zdravotnických pracovníků - rezidenční místa - neinvestice</v>
          </cell>
        </row>
        <row r="872">
          <cell r="A872">
            <v>35016</v>
          </cell>
          <cell r="B872" t="str">
            <v>OP LZaZ Prohlubování vzdělávání lékařů - SR</v>
          </cell>
        </row>
        <row r="873">
          <cell r="A873">
            <v>35017</v>
          </cell>
          <cell r="B873" t="str">
            <v>OPLZaZ Prohlubování vzdělávání lékařů - SF</v>
          </cell>
        </row>
        <row r="874">
          <cell r="A874">
            <v>35018</v>
          </cell>
          <cell r="B874" t="str">
            <v>Připravenost poskytovatele ZZS na řešení mimořádných událostí a krizových situací</v>
          </cell>
        </row>
        <row r="875">
          <cell r="A875">
            <v>35019</v>
          </cell>
          <cell r="B875" t="str">
            <v>Specializační vzdělávání nelékařů </v>
          </cell>
        </row>
        <row r="876">
          <cell r="A876">
            <v>35047</v>
          </cell>
          <cell r="B876" t="str">
            <v>Program péče o zdravotně postižené občany - neinvestice</v>
          </cell>
        </row>
        <row r="877">
          <cell r="A877">
            <v>35048</v>
          </cell>
          <cell r="B877" t="str">
            <v>Humanitární činnost ve zdravotnictví</v>
          </cell>
        </row>
        <row r="878">
          <cell r="A878">
            <v>35049</v>
          </cell>
          <cell r="B878" t="str">
            <v>Národní program zdraví</v>
          </cell>
        </row>
        <row r="879">
          <cell r="A879">
            <v>35050</v>
          </cell>
          <cell r="B879" t="str">
            <v>Program prevence HIV/AIDS - neinvestice</v>
          </cell>
        </row>
        <row r="880">
          <cell r="A880">
            <v>35051</v>
          </cell>
          <cell r="B880" t="str">
            <v>Střediska vědecko-lékařských informací</v>
          </cell>
        </row>
        <row r="881">
          <cell r="A881">
            <v>35060</v>
          </cell>
          <cell r="B881" t="str">
            <v>Účelové dotace agenturám zajišťujícím domácí péči</v>
          </cell>
        </row>
        <row r="882">
          <cell r="A882">
            <v>35063</v>
          </cell>
          <cell r="B882" t="str">
            <v>Protidrogový program - neinvestice</v>
          </cell>
        </row>
        <row r="883">
          <cell r="A883">
            <v>35128</v>
          </cell>
          <cell r="B883" t="str">
            <v>Cerebrovaskulární program</v>
          </cell>
        </row>
        <row r="884">
          <cell r="A884">
            <v>35132</v>
          </cell>
          <cell r="B884" t="str">
            <v>Podpora zpracování krevní plazmy</v>
          </cell>
        </row>
        <row r="885">
          <cell r="A885">
            <v>35300</v>
          </cell>
          <cell r="B885" t="str">
            <v>Podpora rozvoje a obnovy mat. tech. základny regionálního zdravotnictví– program č. 235 210 - neinvestice</v>
          </cell>
        </row>
        <row r="886">
          <cell r="A886">
            <v>35301</v>
          </cell>
          <cell r="B886" t="str">
            <v>Podpora zdravotní péče - program č. 235 310 - neinvestice</v>
          </cell>
        </row>
        <row r="887">
          <cell r="A887">
            <v>35302</v>
          </cell>
          <cell r="B887" t="str">
            <v>Rozvoj zdravotně sociální péče – program č. 235 320 - neinvestice</v>
          </cell>
        </row>
        <row r="888">
          <cell r="A888">
            <v>35303</v>
          </cell>
          <cell r="B888" t="str">
            <v>Program podpory a ochrany veřejného zdraví - program č. 235 330 – neinvestice</v>
          </cell>
        </row>
        <row r="889">
          <cell r="A889">
            <v>35367</v>
          </cell>
          <cell r="B889" t="str">
            <v>Program zdravého stárnutí - neinvestice</v>
          </cell>
        </row>
        <row r="890">
          <cell r="A890">
            <v>35438</v>
          </cell>
          <cell r="B890" t="str">
            <v>Program kvality zdravotní péče - neinvestice</v>
          </cell>
        </row>
        <row r="891">
          <cell r="A891">
            <v>35440</v>
          </cell>
          <cell r="B891" t="str">
            <v>Rozvoj a obnova materiálně technické základny zdravotnického školství a vzdělávání - program č. 235020 - NIV</v>
          </cell>
        </row>
        <row r="892">
          <cell r="A892">
            <v>35441</v>
          </cell>
          <cell r="B892" t="str">
            <v>Prevence kriminality - neinvestice</v>
          </cell>
        </row>
        <row r="893">
          <cell r="A893">
            <v>35442</v>
          </cell>
          <cell r="B893" t="str">
            <v>Ostatní zdravotnické programy - neinvestice</v>
          </cell>
        </row>
        <row r="894">
          <cell r="A894">
            <v>35536</v>
          </cell>
          <cell r="B894" t="str">
            <v>Výstavba a technická obnova nemocnic a léčebných zařízení v působnosti MZ - program č. 335010</v>
          </cell>
        </row>
        <row r="895">
          <cell r="A895">
            <v>35557</v>
          </cell>
          <cell r="B895" t="str">
            <v>Vybavení nemocnic, poliklinik, záchranné služby stroji a zařízeními - program č. 335020</v>
          </cell>
        </row>
        <row r="896">
          <cell r="A896">
            <v>35571</v>
          </cell>
          <cell r="B896" t="str">
            <v>Podpora a optimalizace sítě regionálních zdravotnických zařízení - program č. 335210</v>
          </cell>
        </row>
        <row r="897">
          <cell r="A897">
            <v>35621</v>
          </cell>
          <cell r="B897" t="str">
            <v>Program péče o zdravotně postižené občany - investice</v>
          </cell>
        </row>
        <row r="898">
          <cell r="A898">
            <v>35622</v>
          </cell>
          <cell r="B898" t="str">
            <v>Program prevence HIV/AIDS - investice</v>
          </cell>
        </row>
        <row r="899">
          <cell r="A899">
            <v>35623</v>
          </cell>
          <cell r="B899" t="str">
            <v>Protidrogový program - investice</v>
          </cell>
        </row>
        <row r="900">
          <cell r="A900">
            <v>35672</v>
          </cell>
          <cell r="B900" t="str">
            <v>Podpora rozvoje a obnovy mat. tech. základny regionálního zdravotnictví– program č. 235 210 - investice</v>
          </cell>
        </row>
        <row r="901">
          <cell r="A901">
            <v>35673</v>
          </cell>
          <cell r="B901" t="str">
            <v>Podpora zdravotní péče - program č. 235 310 - investice</v>
          </cell>
        </row>
        <row r="902">
          <cell r="A902">
            <v>35674</v>
          </cell>
          <cell r="B902" t="str">
            <v>Rozvoj zdravotně sociální péče – program č. 235 320 - investice</v>
          </cell>
        </row>
        <row r="903">
          <cell r="A903">
            <v>35675</v>
          </cell>
          <cell r="B903" t="str">
            <v>Program podpory a ochrany veřejného zdraví - program č. 235 330 – investice</v>
          </cell>
        </row>
        <row r="904">
          <cell r="A904">
            <v>35730</v>
          </cell>
          <cell r="B904" t="str">
            <v>Program zdravého stárnutí - investice</v>
          </cell>
        </row>
        <row r="905">
          <cell r="A905">
            <v>35774</v>
          </cell>
          <cell r="B905" t="str">
            <v>Rozvoj a obnova materiálně technické základny zdravotnického školství a vzdělávání - program č. 235020 - IV</v>
          </cell>
        </row>
        <row r="906">
          <cell r="A906">
            <v>35790</v>
          </cell>
          <cell r="B906" t="str">
            <v>Investiční transfery neevidované v ISPROFIN</v>
          </cell>
        </row>
        <row r="907">
          <cell r="A907">
            <v>35869</v>
          </cell>
          <cell r="B907" t="str">
            <v>Služby v oblasti veřejného zdraví 235 310C (IOP) – SF – INV</v>
          </cell>
        </row>
        <row r="908">
          <cell r="A908">
            <v>35872</v>
          </cell>
          <cell r="B908" t="str">
            <v>Služby v oblasti veřejného zdraví 235 310C (IOP) – SR – INV</v>
          </cell>
        </row>
        <row r="909">
          <cell r="A909">
            <v>35884</v>
          </cell>
          <cell r="B909" t="str">
            <v>Zahraniční rozvojová spolupráce - IV</v>
          </cell>
        </row>
        <row r="910">
          <cell r="A910">
            <v>35888</v>
          </cell>
          <cell r="B910" t="str">
            <v>IOP oblast intervence 3.2 – program č. 13532C – SR – INV</v>
          </cell>
        </row>
        <row r="911">
          <cell r="A911">
            <v>35889</v>
          </cell>
          <cell r="B911" t="str">
            <v>IOP oblast intervence 3.2 – program č. 13532C – SF – INV</v>
          </cell>
        </row>
        <row r="912">
          <cell r="A912">
            <v>35890</v>
          </cell>
          <cell r="B912" t="str">
            <v>IOP oblast intervence 3.4d) – program č. 13532E – SR – INV</v>
          </cell>
        </row>
        <row r="913">
          <cell r="A913">
            <v>35891</v>
          </cell>
          <cell r="B913" t="str">
            <v>IOP oblast intervence 3.4d) – program č. 13532E – SF – INV</v>
          </cell>
        </row>
        <row r="914">
          <cell r="A914">
            <v>35892</v>
          </cell>
          <cell r="B914" t="str">
            <v>Program švýcarsko-české spolupráce – program č. 13532P – SR – INV</v>
          </cell>
        </row>
        <row r="915">
          <cell r="A915">
            <v>35893</v>
          </cell>
          <cell r="B915" t="str">
            <v>Program švýcarsko-české spolupráce – program č. 13532P – Jiné zdroje EU – INV</v>
          </cell>
        </row>
        <row r="916">
          <cell r="A916">
            <v>35894</v>
          </cell>
          <cell r="B916" t="str">
            <v>OP ŽP – program č. 13532Q – SR – INV</v>
          </cell>
        </row>
        <row r="917">
          <cell r="A917">
            <v>35895</v>
          </cell>
          <cell r="B917" t="str">
            <v>OP ŽP – program č. 13532Q – SF – INV</v>
          </cell>
        </row>
        <row r="918">
          <cell r="A918">
            <v>35896</v>
          </cell>
          <cell r="B918" t="str">
            <v>EHP Norsko – program č. 13532R – SR – INV</v>
          </cell>
        </row>
        <row r="919">
          <cell r="A919">
            <v>35897</v>
          </cell>
          <cell r="B919" t="str">
            <v>EHP Norsko – program č. 13532R – Jiné zdroje EU – INV</v>
          </cell>
        </row>
        <row r="920">
          <cell r="A920">
            <v>35963</v>
          </cell>
          <cell r="B920" t="str">
            <v>Připravenost poskytovatele ZZS na řešení mimořádných událostí a krizových situací – program č. 235210 – IV</v>
          </cell>
        </row>
        <row r="921">
          <cell r="A921">
            <v>38382</v>
          </cell>
          <cell r="B921" t="str">
            <v>Národní program počítačové gramotnosti</v>
          </cell>
        </row>
        <row r="922">
          <cell r="A922">
            <v>38458</v>
          </cell>
          <cell r="B922" t="str">
            <v>Podpora vysokorychlostního přístupu na internet - NIV</v>
          </cell>
        </row>
        <row r="923">
          <cell r="A923">
            <v>38782</v>
          </cell>
          <cell r="B923" t="str">
            <v>Podpora vysokorychlostního přístupu na internet - IV</v>
          </cell>
        </row>
        <row r="924">
          <cell r="A924">
            <v>74636</v>
          </cell>
          <cell r="B924" t="str">
            <v>Investiční dotace obcím a krajům</v>
          </cell>
        </row>
        <row r="925">
          <cell r="A925">
            <v>75115</v>
          </cell>
          <cell r="B925" t="str">
            <v>Vyhledávání budov se zvýšeným obsahem radonu</v>
          </cell>
        </row>
        <row r="926">
          <cell r="A926">
            <v>82001</v>
          </cell>
          <cell r="B926" t="str">
            <v>ROP RS Střední Čechy – NIV – SR (vazba na ÚZ 17375)</v>
          </cell>
        </row>
        <row r="927">
          <cell r="A927">
            <v>82005</v>
          </cell>
          <cell r="B927" t="str">
            <v>ROP RS Střední Čechy – NIV – EU (vazba na ÚZ 17082)</v>
          </cell>
        </row>
        <row r="928">
          <cell r="A928">
            <v>82501</v>
          </cell>
          <cell r="B928" t="str">
            <v>ROP RS Střední Čechy – IV – SR (vazba na ÚZ 17840)</v>
          </cell>
        </row>
        <row r="929">
          <cell r="A929">
            <v>82505</v>
          </cell>
          <cell r="B929" t="str">
            <v>ROP RS Střední Čechy – IV – EU (vazba na ÚZ 17849)</v>
          </cell>
        </row>
        <row r="930">
          <cell r="A930">
            <v>83001</v>
          </cell>
          <cell r="B930" t="str">
            <v>ROP RS Jihozápad – NIV – SR (vazba na ÚZ 17377)</v>
          </cell>
        </row>
        <row r="931">
          <cell r="A931">
            <v>83002</v>
          </cell>
          <cell r="B931" t="str">
            <v>ROP RS Jihozápad – NIV – RR</v>
          </cell>
        </row>
        <row r="932">
          <cell r="A932">
            <v>83003</v>
          </cell>
          <cell r="B932" t="str">
            <v>RS Jihozápad – NIV – RR</v>
          </cell>
        </row>
        <row r="933">
          <cell r="A933">
            <v>83005</v>
          </cell>
          <cell r="B933" t="str">
            <v>ROP RS Jihozápad – NIV – EU (vazba na ÚZ 17083)</v>
          </cell>
        </row>
        <row r="934">
          <cell r="A934">
            <v>83501</v>
          </cell>
          <cell r="B934" t="str">
            <v>ROP RS Jihozápad – IV – SR (vazba na ÚZ 17841)</v>
          </cell>
        </row>
        <row r="935">
          <cell r="A935">
            <v>83505</v>
          </cell>
          <cell r="B935" t="str">
            <v>ROP RS Jihozápad – IV – EU (vazba na ÚZ 17850)</v>
          </cell>
        </row>
        <row r="936">
          <cell r="A936">
            <v>83961</v>
          </cell>
          <cell r="B936" t="str">
            <v>ROP RS Jihozápad – IV – RR</v>
          </cell>
        </row>
        <row r="937">
          <cell r="A937">
            <v>84001</v>
          </cell>
          <cell r="B937" t="str">
            <v>ROP RS Severozápad – NIV – SR (vazba na ÚZ 17386)</v>
          </cell>
        </row>
        <row r="938">
          <cell r="A938">
            <v>84005</v>
          </cell>
          <cell r="B938" t="str">
            <v>ROP RS Severozápad – NIV – EU (vazba na ÚZ 17098)</v>
          </cell>
        </row>
        <row r="939">
          <cell r="A939">
            <v>84501</v>
          </cell>
          <cell r="B939" t="str">
            <v>ROP RS Severozápad – IV – SR (vazba na ÚZ 17842)</v>
          </cell>
        </row>
        <row r="940">
          <cell r="A940">
            <v>84505</v>
          </cell>
          <cell r="B940" t="str">
            <v>ROP RS Severozápad – IV – EU (vazba na ÚZ 17851)</v>
          </cell>
        </row>
        <row r="941">
          <cell r="A941">
            <v>85001</v>
          </cell>
          <cell r="B941" t="str">
            <v>ROP RS Severovýchod – NIV – SR (vazba na ÚZ 17391)</v>
          </cell>
        </row>
        <row r="942">
          <cell r="A942">
            <v>85005</v>
          </cell>
          <cell r="B942" t="str">
            <v>ROP RS Severovýchod – NIV – EU (vazba na ÚZ 17159)</v>
          </cell>
        </row>
        <row r="943">
          <cell r="A943">
            <v>85501</v>
          </cell>
          <cell r="B943" t="str">
            <v>ROP RS Severovýchod – IV – SR (vazba na ÚZ 17844)</v>
          </cell>
        </row>
        <row r="944">
          <cell r="A944">
            <v>85505</v>
          </cell>
          <cell r="B944" t="str">
            <v>ROP RS Severovýchod – IV – EU (vazba na ÚZ 17853)</v>
          </cell>
        </row>
        <row r="945">
          <cell r="A945">
            <v>86001</v>
          </cell>
          <cell r="B945" t="str">
            <v>ROP RS Jihovýchod – NIV – SR (vazba na ÚZ 17387)</v>
          </cell>
        </row>
        <row r="946">
          <cell r="A946">
            <v>86002</v>
          </cell>
          <cell r="B946" t="str">
            <v>ROP RS Jihovýchod – NIV – RR</v>
          </cell>
        </row>
        <row r="947">
          <cell r="A947">
            <v>86005</v>
          </cell>
          <cell r="B947" t="str">
            <v>ROP RS Jihovýchod – NIV – EU (vazba na ÚZ 17099)</v>
          </cell>
        </row>
        <row r="948">
          <cell r="A948">
            <v>86501</v>
          </cell>
          <cell r="B948" t="str">
            <v>ROP RS Jihovýchod – IV – SR (vazba na ÚZ 17843)</v>
          </cell>
        </row>
        <row r="949">
          <cell r="A949">
            <v>86505</v>
          </cell>
          <cell r="B949" t="str">
            <v>ROP RS Jihovýchod – IV – EU (vazba na ÚZ 17852)</v>
          </cell>
        </row>
        <row r="950">
          <cell r="A950">
            <v>86958</v>
          </cell>
          <cell r="B950" t="str">
            <v>ROP RS Jihovýchod – IV – RR</v>
          </cell>
        </row>
        <row r="951">
          <cell r="A951">
            <v>87001</v>
          </cell>
          <cell r="B951" t="str">
            <v>ROP RS Střední Morava – NIV – SR (vazba na ÚZ 17395)</v>
          </cell>
        </row>
        <row r="952">
          <cell r="A952">
            <v>87005</v>
          </cell>
          <cell r="B952" t="str">
            <v>ROP RS Střední Morava – NIV – EU (vazba na ÚZ 17124)</v>
          </cell>
        </row>
        <row r="953">
          <cell r="A953">
            <v>87501</v>
          </cell>
          <cell r="B953" t="str">
            <v>ROP RS Střední Morava – IV – SR (vazba na ÚZ 17846)</v>
          </cell>
        </row>
        <row r="954">
          <cell r="A954">
            <v>87505</v>
          </cell>
          <cell r="B954" t="str">
            <v>ROP RS Střední Morava – IV – EU (vazba na ÚZ 17855)</v>
          </cell>
        </row>
        <row r="955">
          <cell r="A955">
            <v>88001</v>
          </cell>
          <cell r="B955" t="str">
            <v>ROP RS Moravskoslezsko – NIV – SR (vazba na ÚZ 17392)</v>
          </cell>
        </row>
        <row r="956">
          <cell r="A956">
            <v>88005</v>
          </cell>
          <cell r="B956" t="str">
            <v>ROP RS Moravskoslezsko – NIV – EU (vazba na ÚZ 17123)</v>
          </cell>
        </row>
        <row r="957">
          <cell r="A957">
            <v>88501</v>
          </cell>
          <cell r="B957" t="str">
            <v>ROP RS Moravskoslezsko – IV – SR (vazba na ÚZ 17845)</v>
          </cell>
        </row>
        <row r="958">
          <cell r="A958">
            <v>88505</v>
          </cell>
          <cell r="B958" t="str">
            <v>ROP RS Moravskoslezsko – IV – EU (vazba na ÚZ 17854)</v>
          </cell>
        </row>
        <row r="959">
          <cell r="A959">
            <v>89001</v>
          </cell>
          <cell r="B959" t="str">
            <v>Lesnická technika–NIV-SR</v>
          </cell>
        </row>
        <row r="960">
          <cell r="A960">
            <v>89002</v>
          </cell>
          <cell r="B960" t="str">
            <v>Lesnická technika–NIV-EU</v>
          </cell>
        </row>
        <row r="961">
          <cell r="A961">
            <v>89003</v>
          </cell>
          <cell r="B961" t="str">
            <v>Technické vybavení provozoven–NIV-SR</v>
          </cell>
        </row>
        <row r="962">
          <cell r="A962">
            <v>89004</v>
          </cell>
          <cell r="B962" t="str">
            <v>Technické vybavení provozoven–NIV-EU</v>
          </cell>
        </row>
        <row r="963">
          <cell r="A963">
            <v>89005</v>
          </cell>
          <cell r="B963" t="str">
            <v>Lesnická infrastruktura–NIV-SR</v>
          </cell>
        </row>
        <row r="964">
          <cell r="A964">
            <v>89006</v>
          </cell>
          <cell r="B964" t="str">
            <v>Lesnická infrastruktura–NIV-EU</v>
          </cell>
        </row>
        <row r="965">
          <cell r="A965">
            <v>89007</v>
          </cell>
          <cell r="B965" t="str">
            <v>Obnova lesního potenciálu po kalamitách a zavádění preventivních opatření – NIV-SR</v>
          </cell>
        </row>
        <row r="966">
          <cell r="A966">
            <v>89008</v>
          </cell>
          <cell r="B966" t="str">
            <v>Obnova lesního potenciálu po kalamitách a zavádění preventivních opatření – NIV-EU</v>
          </cell>
        </row>
        <row r="967">
          <cell r="A967">
            <v>89009</v>
          </cell>
          <cell r="B967" t="str">
            <v>Neproduktivní investice v lesích – NIV-SR</v>
          </cell>
        </row>
        <row r="968">
          <cell r="A968">
            <v>89010</v>
          </cell>
          <cell r="B968" t="str">
            <v>Neproduktivní investice v lesích – NIV-EU</v>
          </cell>
        </row>
        <row r="969">
          <cell r="A969">
            <v>89011</v>
          </cell>
          <cell r="B969" t="str">
            <v>Obnova a rozvoj vesnic – NIV-SR</v>
          </cell>
        </row>
        <row r="970">
          <cell r="A970">
            <v>89012</v>
          </cell>
          <cell r="B970" t="str">
            <v>Obnova a rozvoj vesnic – NIV-EU</v>
          </cell>
        </row>
        <row r="971">
          <cell r="A971">
            <v>89013</v>
          </cell>
          <cell r="B971" t="str">
            <v>Ochrana a rozvoj kulturního dědictví venkova-NIV-SR</v>
          </cell>
        </row>
        <row r="972">
          <cell r="A972">
            <v>89014</v>
          </cell>
          <cell r="B972" t="str">
            <v>Ochrana a rozvoj kulturního dědictví venkova-NIV-EU</v>
          </cell>
        </row>
        <row r="973">
          <cell r="A973">
            <v>89015</v>
          </cell>
          <cell r="B973" t="str">
            <v>Vzdělávání a informace-NIV-SR</v>
          </cell>
        </row>
        <row r="974">
          <cell r="A974">
            <v>89016</v>
          </cell>
          <cell r="B974" t="str">
            <v>Vzdělávání a informace-NIV-EU</v>
          </cell>
        </row>
        <row r="975">
          <cell r="A975">
            <v>89017</v>
          </cell>
          <cell r="B975" t="str">
            <v>Realizace místní rozvojové strategie – NIV-SR</v>
          </cell>
        </row>
        <row r="976">
          <cell r="A976">
            <v>89018</v>
          </cell>
          <cell r="B976" t="str">
            <v>Realizace místní rozvojové strategie – NIV-EU</v>
          </cell>
        </row>
        <row r="977">
          <cell r="A977">
            <v>89019</v>
          </cell>
          <cell r="B977" t="str">
            <v>Méně příznivé oblasti a oblasti s environmentálnímí opatřeními-EU</v>
          </cell>
        </row>
        <row r="978">
          <cell r="A978">
            <v>89020</v>
          </cell>
          <cell r="B978" t="str">
            <v>Agroenvironmentální opatření-EU</v>
          </cell>
        </row>
        <row r="979">
          <cell r="A979">
            <v>89021</v>
          </cell>
          <cell r="B979" t="str">
            <v>Zalesňování zemědělské půdy-EU</v>
          </cell>
        </row>
        <row r="980">
          <cell r="A980">
            <v>89022</v>
          </cell>
          <cell r="B980" t="str">
            <v>Zakládání porostů rychlerostoucích dřevin-EU</v>
          </cell>
        </row>
        <row r="981">
          <cell r="A981">
            <v>89023</v>
          </cell>
          <cell r="B981" t="str">
            <v>Přímé platby-EU</v>
          </cell>
        </row>
        <row r="982">
          <cell r="A982">
            <v>89024</v>
          </cell>
          <cell r="B982" t="str">
            <v>Občanské vybavení a služby - NIV - SR</v>
          </cell>
        </row>
        <row r="983">
          <cell r="A983">
            <v>89025</v>
          </cell>
          <cell r="B983" t="str">
            <v>Občanské vybavení a služby - NIV - EU</v>
          </cell>
        </row>
        <row r="984">
          <cell r="A984">
            <v>89026</v>
          </cell>
          <cell r="B984" t="str">
            <v>Využívání poradenských služeb - NIV - SR</v>
          </cell>
        </row>
        <row r="985">
          <cell r="A985">
            <v>89027</v>
          </cell>
          <cell r="B985" t="str">
            <v>Využívání poradenských služeb - NIV - EU</v>
          </cell>
        </row>
        <row r="986">
          <cell r="A986">
            <v>89028</v>
          </cell>
          <cell r="B986" t="str">
            <v>Lesnicko-environmentální platby - SR</v>
          </cell>
        </row>
        <row r="987">
          <cell r="A987">
            <v>89029</v>
          </cell>
          <cell r="B987" t="str">
            <v>Lesnicko-environmentální platby - EU</v>
          </cell>
        </row>
        <row r="988">
          <cell r="A988">
            <v>89030</v>
          </cell>
          <cell r="B988" t="str">
            <v>Další odborné vzdělávání a informační činnost - NIV - SR</v>
          </cell>
        </row>
        <row r="989">
          <cell r="A989">
            <v>89031</v>
          </cell>
          <cell r="B989" t="str">
            <v>Další odborné vzdělávání a informační činnost - NIV - EU</v>
          </cell>
        </row>
        <row r="990">
          <cell r="A990">
            <v>89446</v>
          </cell>
          <cell r="B990" t="str">
            <v>Zakládání porostů rychlerostoucích dřevin - SR</v>
          </cell>
        </row>
        <row r="991">
          <cell r="A991">
            <v>89447</v>
          </cell>
          <cell r="B991" t="str">
            <v>Zalesňování zemědělské půdy - SR</v>
          </cell>
        </row>
        <row r="992">
          <cell r="A992">
            <v>89448</v>
          </cell>
          <cell r="B992" t="str">
            <v>Agroenvironmentální opatření - SR</v>
          </cell>
        </row>
        <row r="993">
          <cell r="A993">
            <v>89449</v>
          </cell>
          <cell r="B993" t="str">
            <v>Méně příznivé oblasti a oblasti s environmentálními opatřeními - SR</v>
          </cell>
        </row>
        <row r="994">
          <cell r="A994">
            <v>89450</v>
          </cell>
          <cell r="B994" t="str">
            <v>Přímé platby - SR</v>
          </cell>
        </row>
        <row r="995">
          <cell r="A995">
            <v>89501</v>
          </cell>
          <cell r="B995" t="str">
            <v>Lesnická technika–IV-SR</v>
          </cell>
        </row>
        <row r="996">
          <cell r="A996">
            <v>89502</v>
          </cell>
          <cell r="B996" t="str">
            <v>Lesnická technika–IV-EU</v>
          </cell>
        </row>
        <row r="997">
          <cell r="A997">
            <v>89503</v>
          </cell>
          <cell r="B997" t="str">
            <v>Technické vybavení provozoven–IV-SR</v>
          </cell>
        </row>
        <row r="998">
          <cell r="A998">
            <v>89504</v>
          </cell>
          <cell r="B998" t="str">
            <v>Technické vybavení provozoven–IV-EU</v>
          </cell>
        </row>
        <row r="999">
          <cell r="A999">
            <v>89505</v>
          </cell>
          <cell r="B999" t="str">
            <v>Lesnická infrastruktura–IV-SR</v>
          </cell>
        </row>
        <row r="1000">
          <cell r="A1000">
            <v>89506</v>
          </cell>
          <cell r="B1000" t="str">
            <v>Lesnická infrastruktura–IV-EU</v>
          </cell>
        </row>
        <row r="1001">
          <cell r="A1001">
            <v>89507</v>
          </cell>
          <cell r="B1001" t="str">
            <v>Obnova lesního potenciálu po kalamitách a zavádění preventivních opatření – IV-SR</v>
          </cell>
        </row>
        <row r="1002">
          <cell r="A1002">
            <v>89508</v>
          </cell>
          <cell r="B1002" t="str">
            <v>Obnova lesního potenciálu po kalamitách a zavádění preventivních opatření – IV-EU</v>
          </cell>
        </row>
        <row r="1003">
          <cell r="A1003">
            <v>89509</v>
          </cell>
          <cell r="B1003" t="str">
            <v>Neproduktivní investice v lesích - IV-SR</v>
          </cell>
        </row>
        <row r="1004">
          <cell r="A1004">
            <v>89510</v>
          </cell>
          <cell r="B1004" t="str">
            <v>Neproduktivní investice v lesích – IV-EU</v>
          </cell>
        </row>
        <row r="1005">
          <cell r="A1005">
            <v>89511</v>
          </cell>
          <cell r="B1005" t="str">
            <v>Obnova a rozvoj vesnic – IV-SR</v>
          </cell>
        </row>
        <row r="1006">
          <cell r="A1006">
            <v>89512</v>
          </cell>
          <cell r="B1006" t="str">
            <v>Obnova a rozvoj vesnic – IV-EU</v>
          </cell>
        </row>
        <row r="1007">
          <cell r="A1007">
            <v>89513</v>
          </cell>
          <cell r="B1007" t="str">
            <v>Občanské vybavení a služby – IV-SR</v>
          </cell>
        </row>
        <row r="1008">
          <cell r="A1008">
            <v>89514</v>
          </cell>
          <cell r="B1008" t="str">
            <v>Občanské vybavení a služby – IV-EU</v>
          </cell>
        </row>
        <row r="1009">
          <cell r="A1009">
            <v>89515</v>
          </cell>
          <cell r="B1009" t="str">
            <v>Ochrana a rozvoj kulturního dědictví venkova-IV-SR</v>
          </cell>
        </row>
        <row r="1010">
          <cell r="A1010">
            <v>89516</v>
          </cell>
          <cell r="B1010" t="str">
            <v>Ochrana a rozvoj kulturního dědictví venkova-IV-EU</v>
          </cell>
        </row>
        <row r="1011">
          <cell r="A1011">
            <v>89517</v>
          </cell>
          <cell r="B1011" t="str">
            <v>Realizace místní rozvojové strategie – IV-SR</v>
          </cell>
        </row>
        <row r="1012">
          <cell r="A1012">
            <v>89518</v>
          </cell>
          <cell r="B1012" t="str">
            <v>Realizace místní rozvojové strategie – IV-EU</v>
          </cell>
        </row>
        <row r="1013">
          <cell r="A1013">
            <v>89905</v>
          </cell>
          <cell r="B1013" t="str">
            <v>Využívání poradenských služeb - IV - SR</v>
          </cell>
        </row>
        <row r="1014">
          <cell r="A1014">
            <v>89906</v>
          </cell>
          <cell r="B1014" t="str">
            <v>Využívání poradenských služeb - IV - EU</v>
          </cell>
        </row>
        <row r="1015">
          <cell r="A1015">
            <v>90001</v>
          </cell>
          <cell r="B1015" t="str">
            <v>Operační program životní prostředí (2007-2013) - spolufinancování - NIV</v>
          </cell>
        </row>
        <row r="1016">
          <cell r="A1016">
            <v>90102</v>
          </cell>
          <cell r="B1016" t="str">
            <v>Ochrana vod</v>
          </cell>
        </row>
        <row r="1017">
          <cell r="A1017">
            <v>90103</v>
          </cell>
          <cell r="B1017" t="str">
            <v>Ochrana ovzduší</v>
          </cell>
        </row>
        <row r="1018">
          <cell r="A1018">
            <v>90104</v>
          </cell>
          <cell r="B1018" t="str">
            <v>Ochrana přírody</v>
          </cell>
        </row>
        <row r="1019">
          <cell r="A1019">
            <v>90105</v>
          </cell>
          <cell r="B1019" t="str">
            <v>Nakládání s odpady</v>
          </cell>
        </row>
        <row r="1020">
          <cell r="A1020">
            <v>90106</v>
          </cell>
          <cell r="B1020" t="str">
            <v>Technologie, výrobky a alternativní zdroje energie</v>
          </cell>
        </row>
        <row r="1021">
          <cell r="A1021">
            <v>90190</v>
          </cell>
          <cell r="B1021" t="str">
            <v>Doplatky - neinvestice</v>
          </cell>
        </row>
        <row r="1022">
          <cell r="A1022">
            <v>90445</v>
          </cell>
          <cell r="B1022" t="str">
            <v>Operační program Infrastruktura - životní prostředí - NIV</v>
          </cell>
        </row>
        <row r="1023">
          <cell r="A1023">
            <v>90578</v>
          </cell>
          <cell r="B1023" t="str">
            <v>Doplatky - investice</v>
          </cell>
        </row>
        <row r="1024">
          <cell r="A1024">
            <v>90725</v>
          </cell>
          <cell r="B1024" t="str">
            <v>Odstraňování starých ekologických zátěží</v>
          </cell>
        </row>
        <row r="1025">
          <cell r="A1025">
            <v>90776</v>
          </cell>
          <cell r="B1025" t="str">
            <v>Operační program Infrastruktura - životní prostředí - IV</v>
          </cell>
        </row>
        <row r="1026">
          <cell r="A1026">
            <v>90877</v>
          </cell>
          <cell r="B1026" t="str">
            <v>Operační program životní prostředí (2007-2013) - spolufinancování - IV</v>
          </cell>
        </row>
        <row r="1027">
          <cell r="A1027">
            <v>90909</v>
          </cell>
          <cell r="B1027" t="str">
            <v>Program GIS - zelená úsporám</v>
          </cell>
        </row>
        <row r="1028">
          <cell r="A1028">
            <v>90959</v>
          </cell>
          <cell r="B1028" t="str">
            <v>Nová zelená úsporám 2013</v>
          </cell>
        </row>
        <row r="1029">
          <cell r="A1029">
            <v>91252</v>
          </cell>
          <cell r="B1029" t="str">
            <v>Financování dopravní infrastruktury - neinvestice</v>
          </cell>
        </row>
        <row r="1030">
          <cell r="A1030">
            <v>91628</v>
          </cell>
          <cell r="B1030" t="str">
            <v>Financování dopravní infrastruktury - investice</v>
          </cell>
        </row>
        <row r="1031">
          <cell r="A1031">
            <v>92001</v>
          </cell>
          <cell r="B1031" t="str">
            <v>Dotace na opravu bytového fondu poškozeného povodní v roce 2009</v>
          </cell>
        </row>
        <row r="1032">
          <cell r="A1032">
            <v>92241</v>
          </cell>
          <cell r="B1032" t="str">
            <v>Podpora úvěrů na opravy panelových bytových domů</v>
          </cell>
        </row>
        <row r="1033">
          <cell r="A1033">
            <v>92242</v>
          </cell>
          <cell r="B1033" t="str">
            <v>Nízkoúročený úvěr obcím na opravy a modernizace bytového fondu</v>
          </cell>
        </row>
        <row r="1034">
          <cell r="A1034">
            <v>92358</v>
          </cell>
          <cell r="B1034" t="str">
            <v>Dotace na opravu bytového fondu poškozeného povodní v roce 2002</v>
          </cell>
        </row>
        <row r="1035">
          <cell r="A1035">
            <v>92459</v>
          </cell>
          <cell r="B1035" t="str">
            <v>Dotace na opravu havarijních vad panelových bytových domů</v>
          </cell>
        </row>
        <row r="1036">
          <cell r="A1036">
            <v>92467</v>
          </cell>
          <cell r="B1036" t="str">
            <v>Dotace na opravu bytového fondu poškozeného povodní v roce 2006</v>
          </cell>
        </row>
        <row r="1037">
          <cell r="A1037">
            <v>92559</v>
          </cell>
          <cell r="B1037" t="str">
            <v>Účelové dotace na výstavbu obecních nájemních bytů</v>
          </cell>
        </row>
        <row r="1038">
          <cell r="A1038">
            <v>92560</v>
          </cell>
          <cell r="B1038" t="str">
            <v>Účelové dotace na výstavbu bytů v domech s pečovatelskou službou</v>
          </cell>
        </row>
        <row r="1039">
          <cell r="A1039">
            <v>92660</v>
          </cell>
          <cell r="B1039" t="str">
            <v>Účelové dotace na výstavbu nájemních bytů pro obce postižené povodní v roce 2002</v>
          </cell>
        </row>
        <row r="1040">
          <cell r="A1040">
            <v>92703</v>
          </cell>
          <cell r="B1040" t="str">
            <v>Výstavba nájemních bytů v obcích pro nízkopříjmové skupiny obyvatel</v>
          </cell>
        </row>
        <row r="1041">
          <cell r="A1041">
            <v>92719</v>
          </cell>
          <cell r="B1041" t="str">
            <v>Investiční dotace pro obce podle nařízení vlády č. 369/2003 Sb.</v>
          </cell>
        </row>
        <row r="1042">
          <cell r="A1042">
            <v>92918</v>
          </cell>
          <cell r="B1042" t="str">
            <v>Výstavba sociálních bytů</v>
          </cell>
        </row>
        <row r="1043">
          <cell r="A1043">
            <v>92954</v>
          </cell>
          <cell r="B1043" t="str">
            <v>Úvěry na modernizace domů dle NV č. 468/2012 Sb.</v>
          </cell>
        </row>
        <row r="1044">
          <cell r="A1044">
            <v>92955</v>
          </cell>
          <cell r="B1044" t="str">
            <v>Investiční úvěry na výstavbu nájemních bytů dle NV č. 284/2011 Sb.</v>
          </cell>
        </row>
        <row r="1045">
          <cell r="A1045">
            <v>93498</v>
          </cell>
          <cell r="B1045" t="str">
            <v>Účelové neinvestiční dotace územním samosprávným celkům na podporu kinematografie</v>
          </cell>
        </row>
        <row r="1046">
          <cell r="A1046">
            <v>93566</v>
          </cell>
          <cell r="B1046" t="str">
            <v>Účelové investiční dotace územním samosprávným celkům na podporu kinematografie</v>
          </cell>
        </row>
        <row r="1047">
          <cell r="A1047">
            <v>94243</v>
          </cell>
          <cell r="B1047" t="str">
            <v>Účelové neinvestiční dotace územním samosprávným celkům na podporu kultury</v>
          </cell>
        </row>
        <row r="1048">
          <cell r="A1048">
            <v>94624</v>
          </cell>
          <cell r="B1048" t="str">
            <v>Účelové investiční dotace územním samosprávným celkům na podporu kultury</v>
          </cell>
        </row>
        <row r="1049">
          <cell r="A1049">
            <v>95001</v>
          </cell>
          <cell r="B1049" t="str">
            <v>Program švýcarsko-české spolupráce - NIV</v>
          </cell>
        </row>
        <row r="1050">
          <cell r="A1050">
            <v>95002</v>
          </cell>
          <cell r="B1050" t="str">
            <v>A1. čištění, opravy, obnova a rekonstrukce poškozené infrastruktury a veřejného majetku (pozemní komunikace, chodníky, kanalizační systémy, čistírny odpadních vod, vodovodní potrubí, odvodňovací kanály, odtokové žlaby a propustky, obnova mostů, apod.) – NIV</v>
          </cell>
        </row>
        <row r="1051">
          <cell r="A1051">
            <v>95003</v>
          </cell>
          <cell r="B1051" t="str">
            <v>A2. výdaje spojené s prozatímními konstrukcemi mostů – NIV</v>
          </cell>
        </row>
        <row r="1052">
          <cell r="A1052">
            <v>95004</v>
          </cell>
          <cell r="B1052" t="str">
            <v>A3. zajišťování stability poškozených silničních svahů silničních těles opěrnými zdmi – NIV</v>
          </cell>
        </row>
        <row r="1053">
          <cell r="A1053">
            <v>95005</v>
          </cell>
          <cell r="B1053" t="str">
            <v>A4. nutná obnova veřejných budov zajištujících základní funkce obyvatelstvu (školní zařízení, nemocnice, sociální zařízení, obecní úřady, ordinace lékařů, společenské sály, apod.) – NIV</v>
          </cell>
        </row>
        <row r="1054">
          <cell r="A1054">
            <v>95006</v>
          </cell>
          <cell r="B1054" t="str">
            <v>B1. dočasné ubytování (obyvatel, vojáků, apod.) – NIV</v>
          </cell>
        </row>
        <row r="1055">
          <cell r="A1055">
            <v>95007</v>
          </cell>
          <cell r="B1055" t="str">
            <v>B2. výdaje za spotřebovaný materiál – NIV</v>
          </cell>
        </row>
        <row r="1056">
          <cell r="A1056">
            <v>95008</v>
          </cell>
          <cell r="B1056" t="str">
            <v>B3. kompenzace (odpisové hodnoty) zničeného nebo poškozeného vybavení (čerpadla, protipovodňové pytle, plničky protipovodňových pytlů, desinfekční zařízení) – NIV</v>
          </cell>
        </row>
        <row r="1057">
          <cell r="A1057">
            <v>95009</v>
          </cell>
          <cell r="B1057" t="str">
            <v>B4. dezinsekce, zejména kalamitního výskytu komárů – NIV</v>
          </cell>
        </row>
        <row r="1058">
          <cell r="A1058">
            <v>95010</v>
          </cell>
          <cell r="B1058" t="str">
            <v>B5. záchranné služby a služby sdružení dobrovolných hasičů (výdaje spojené s nasazením záchranných služeb v zaplavených oblastech, refundace mezd dobrovolných hasičů, další nadstandardní mzdové výdaje spojené s odstraňováním povodňových škod, apod.) – NIV</v>
          </cell>
        </row>
        <row r="1059">
          <cell r="A1059">
            <v>95011</v>
          </cell>
          <cell r="B1059" t="str">
            <v>C1. zajišťování infrastruktury a ochranných opatření během stavu nebezpečí (obnova protipovodňových hrází, instalace provizorních protipovodňových opatření, mobilní hrazení, dotěsňování otvorů, apod.) – NIV</v>
          </cell>
        </row>
        <row r="1060">
          <cell r="A1060">
            <v>95012</v>
          </cell>
          <cell r="B1060" t="str">
            <v>C2. opravy a posílení/zpevnění staticky narušených nebo poškozených staveb (opravy/obnova budov, svahů, přehrad, hrází, říčních břehů, propustí, opěrných zdí, apod.) – NIV</v>
          </cell>
        </row>
        <row r="1061">
          <cell r="A1061">
            <v>95013</v>
          </cell>
          <cell r="B1061" t="str">
            <v>C3. výdaje spojené s geologickými a diagnostickými průzkumy (statika, dynamika, posuny, pohyby trhlin, apod.), sanace sesuvů, zpevnění a úpravy terénu, dezinfekce, apod. – NIV</v>
          </cell>
        </row>
        <row r="1062">
          <cell r="A1062">
            <v>95014</v>
          </cell>
          <cell r="B1062" t="str">
            <v>D1. výdaje spojené s čištěním veřejných prostranství a infrastruktury (vysoušení, odvodňování, odčerpávání vody, odvlhčování staveb, odstraňování nánosů bahna, kalů a naplavenin, likvidace a odvoz trosek a jiného odpadu, zejména kácení a odstraňování rizikových a rozlámaných dřevin, apod.) – NIV</v>
          </cell>
        </row>
        <row r="1063">
          <cell r="A1063">
            <v>95015</v>
          </cell>
          <cell r="B1063" t="str">
            <v>D2. odstraňování znečištění půdy a vod – NIV</v>
          </cell>
        </row>
        <row r="1064">
          <cell r="A1064">
            <v>95016</v>
          </cell>
          <cell r="B1064" t="str">
            <v>D3. odstraňování staticky narušených staveb (budov, mostů, technologických zařízení, apod.) – NIV</v>
          </cell>
        </row>
        <row r="1065">
          <cell r="A1065">
            <v>95017</v>
          </cell>
          <cell r="B1065" t="str">
            <v>D4. práce s těžkou technikou (zejména jeřábnické, vyprošťovací a likvidační práce, bagry, nakladače, apod.) – NIV</v>
          </cell>
        </row>
        <row r="1066">
          <cell r="A1066">
            <v>95018</v>
          </cell>
          <cell r="B1066" t="str">
            <v>A5. Obnova funkce čistíren odpadních vod - NIV</v>
          </cell>
        </row>
        <row r="1067">
          <cell r="A1067">
            <v>95019</v>
          </cell>
          <cell r="B1067" t="str">
            <v>A6. Výstavba a opravy opěrných zdí, opravy protržených hrází obecních rybníků - NIV</v>
          </cell>
        </row>
        <row r="1068">
          <cell r="A1068">
            <v>95020</v>
          </cell>
          <cell r="B1068" t="str">
            <v>A7. Nutné opravy a obnova (zejména okamžité odčerpání vody ze zatopených sklepů, vysoušení a sanace omítek) budov poskytujících základní služby obyvatelstvu (obytné prostory v obecním vlastnictví, domy s pečovatelskou službou, obecní a krajské nebytové prostory: školy, úřady, zdravotnická zařízení, zařízení sociální péče), opravy zábradlí, apod. - NIV</v>
          </cell>
        </row>
        <row r="1069">
          <cell r="A1069">
            <v>95021</v>
          </cell>
          <cell r="B1069" t="str">
            <v>A8. Opravy pozemních komunikací včetně příslušenství , opravy mostů, opěrných zdí a propustků, úpravy vodních koryt, práce spojené s odstraňováním povodňových škod na komunikacích a mostech (např. osazení betonových svodidel) - NIV</v>
          </cell>
        </row>
        <row r="1070">
          <cell r="A1070">
            <v>95022</v>
          </cell>
          <cell r="B1070" t="str">
            <v>B6. Záchranné služby a služby sdružení dobrovolných hasičů (výdaje spojené s nasazením záchranných služeb v zaplavených oblastech, refundace mezd dobrovolných hasičů v zaplacených oblastech, další nadstandardní mzdové výdaje spojené s odstraňováním povodňových škod, zejména přesčasy pracovníků záchranných služeb, apod.) - NIV</v>
          </cell>
        </row>
        <row r="1071">
          <cell r="A1071">
            <v>95023</v>
          </cell>
          <cell r="B1071" t="str">
            <v>B7. Nutné služby externích organizací související s prácemi na likvidaci povodně a nutnými zabezpečovacími pracemi a výdaje spojené s poskytováním informačního SMS servisu - NIV</v>
          </cell>
        </row>
        <row r="1072">
          <cell r="A1072">
            <v>95024</v>
          </cell>
          <cell r="B1072" t="str">
            <v>B8. Nákup spotřebního materiálu nutného k zabezpečení situace po povodni (zejména lékařský materiál, léky, pytle, písek, apod.) - NIV</v>
          </cell>
        </row>
        <row r="1073">
          <cell r="A1073">
            <v>95025</v>
          </cell>
          <cell r="B1073" t="str">
            <v>B9. Obnovení výjezdové záchranné služby (oprava budovy, kompenzace (odpisové hodnoty zničeného nebo poškozeného vybavení), oprava sanitního vozu práce spojené se zajištěním dopravní obslužnosti - NIV</v>
          </cell>
        </row>
        <row r="1074">
          <cell r="A1074">
            <v>95026</v>
          </cell>
          <cell r="B1074" t="str">
            <v>B10. Ozdravné pobyty dětí zasažených povodní (nutné zdravotní pobyty dětí z nejvíce zasažených budov, realizované ihned po povodni, tedy suplující přechodné ubytování dětí po dobu likvidace nejzávažnějších škod) - NIV</v>
          </cell>
        </row>
        <row r="1075">
          <cell r="A1075">
            <v>95027</v>
          </cell>
          <cell r="B1075" t="str">
            <v>C4. Nutné demolice obecních objektů (např. mateřská školka) - NIV</v>
          </cell>
        </row>
        <row r="1076">
          <cell r="A1076">
            <v>95028</v>
          </cell>
          <cell r="B1076" t="str">
            <v>Finanční mechanismus EHP/Norska 2009-2014 - NIV</v>
          </cell>
        </row>
        <row r="1077">
          <cell r="A1077">
            <v>95029</v>
          </cell>
          <cell r="B1077" t="str">
            <v>Povodně 2013 – Čechy – NIV</v>
          </cell>
        </row>
        <row r="1078">
          <cell r="A1078">
            <v>95030</v>
          </cell>
          <cell r="B1078" t="str">
            <v>Povodně 2013 – Morava – NIV</v>
          </cell>
        </row>
        <row r="1079">
          <cell r="A1079">
            <v>95031</v>
          </cell>
          <cell r="B1079" t="str">
            <v>EHP-Norsko II – NIV</v>
          </cell>
        </row>
        <row r="1080">
          <cell r="A1080">
            <v>95113</v>
          </cell>
          <cell r="B1080" t="str">
            <v>CZ.3.22 Operační program Přeshraniční spolupráce ČR – Polsko – NIV</v>
          </cell>
        </row>
        <row r="1081">
          <cell r="A1081">
            <v>95200</v>
          </cell>
          <cell r="B1081" t="str">
            <v>Přeshraniční spolupráce ČR – Německo I. – CZ 9804 – NIV</v>
          </cell>
        </row>
        <row r="1082">
          <cell r="A1082">
            <v>95201</v>
          </cell>
          <cell r="B1082" t="str">
            <v>Přeshraniční spolupráce ČR – Rakousko I. – CZ 9805 – NIV</v>
          </cell>
        </row>
        <row r="1083">
          <cell r="A1083">
            <v>95203</v>
          </cell>
          <cell r="B1083" t="str">
            <v>Ekonomická a sociální koheze I. – CZ9807 – NIV</v>
          </cell>
        </row>
        <row r="1084">
          <cell r="A1084">
            <v>95204</v>
          </cell>
          <cell r="B1084" t="str">
            <v>Ekonomická a sociální koheze II. – CZ9902 – NIV</v>
          </cell>
        </row>
        <row r="1085">
          <cell r="A1085">
            <v>95205</v>
          </cell>
          <cell r="B1085" t="str">
            <v>Přeshraniční spolupráce ČR – Polsko I. – CZ 9909 – NIV</v>
          </cell>
        </row>
        <row r="1086">
          <cell r="A1086">
            <v>95206</v>
          </cell>
          <cell r="B1086" t="str">
            <v>Finanční mechanismus EHP/Norska - NIV</v>
          </cell>
        </row>
        <row r="1087">
          <cell r="A1087">
            <v>95207</v>
          </cell>
          <cell r="B1087" t="str">
            <v>Přeshraniční spolupráce ČR – Rakousko II. – CZ 9912 – NIV</v>
          </cell>
        </row>
        <row r="1088">
          <cell r="A1088">
            <v>95208</v>
          </cell>
          <cell r="B1088" t="str">
            <v>Přeshraniční spolupráce ČR – Slovensko – CZ 9913 – NIV</v>
          </cell>
        </row>
        <row r="1089">
          <cell r="A1089">
            <v>95209</v>
          </cell>
          <cell r="B1089" t="str">
            <v>Přeshraniční spolupráce ČR – Německo II. – CZ 9914 – NIV</v>
          </cell>
        </row>
        <row r="1090">
          <cell r="A1090">
            <v>95212</v>
          </cell>
          <cell r="B1090" t="str">
            <v>Vnitřní trh – CZ 0004 – NIV</v>
          </cell>
        </row>
        <row r="1091">
          <cell r="A1091">
            <v>95214</v>
          </cell>
          <cell r="B1091" t="str">
            <v>Životní prostředí II. – CZ 0006 – NIV</v>
          </cell>
        </row>
        <row r="1092">
          <cell r="A1092">
            <v>95217</v>
          </cell>
          <cell r="B1092" t="str">
            <v>Ekonomická a sociální soudržnost – CZ 0010 – NIV</v>
          </cell>
        </row>
        <row r="1093">
          <cell r="A1093">
            <v>95219</v>
          </cell>
          <cell r="B1093" t="str">
            <v>Přeshraniční spolupráce ČR – Německo III. – CZ 0012 – NIV</v>
          </cell>
        </row>
        <row r="1094">
          <cell r="A1094">
            <v>95220</v>
          </cell>
          <cell r="B1094" t="str">
            <v>Přeshraniční spolupráce ČR – Polsko II. – CZ 0013 – NIV</v>
          </cell>
        </row>
        <row r="1095">
          <cell r="A1095">
            <v>95221</v>
          </cell>
          <cell r="B1095" t="str">
            <v>Přeshraniční spolupráce ČR – Rakousko III. – CZ 0014 – NIV</v>
          </cell>
        </row>
        <row r="1096">
          <cell r="A1096">
            <v>95222</v>
          </cell>
          <cell r="B1096" t="str">
            <v>Průmyslové zóny – dodatkové investiční projekty – CZ 0016 – NIV</v>
          </cell>
        </row>
        <row r="1097">
          <cell r="A1097">
            <v>95223</v>
          </cell>
          <cell r="B1097" t="str">
            <v>Doprava – NIV</v>
          </cell>
        </row>
        <row r="1098">
          <cell r="A1098">
            <v>95224</v>
          </cell>
          <cell r="B1098" t="str">
            <v>Životní prostředí – NIV</v>
          </cell>
        </row>
        <row r="1099">
          <cell r="A1099">
            <v>95225</v>
          </cell>
          <cell r="B1099" t="str">
            <v>Technická pomoc – NIV</v>
          </cell>
        </row>
        <row r="1100">
          <cell r="A1100">
            <v>95226</v>
          </cell>
          <cell r="B1100" t="str">
            <v>Sapard 2000 - Gesce MZe – NIV</v>
          </cell>
        </row>
        <row r="1101">
          <cell r="A1101">
            <v>95227</v>
          </cell>
          <cell r="B1101" t="str">
            <v>Sapard 2000 - Gesce MMR – NIV</v>
          </cell>
        </row>
        <row r="1102">
          <cell r="A1102">
            <v>95231</v>
          </cell>
          <cell r="B1102" t="str">
            <v>Životní prostředí I. – CZ 9811 – NIV</v>
          </cell>
        </row>
        <row r="1103">
          <cell r="A1103">
            <v>95232</v>
          </cell>
          <cell r="B1103" t="str">
            <v>Demokracie/Právo/Lidská práva II.– CZ 9901 – NIV</v>
          </cell>
        </row>
        <row r="1104">
          <cell r="A1104">
            <v>95236</v>
          </cell>
          <cell r="B1104" t="str">
            <v>PPF – příprava projektů – CZ 9916 – NIV</v>
          </cell>
        </row>
        <row r="1105">
          <cell r="A1105">
            <v>95237</v>
          </cell>
          <cell r="B1105" t="str">
            <v>Institucionální a administrativní kapacita III. – CZ 0009 - NIV</v>
          </cell>
        </row>
        <row r="1106">
          <cell r="A1106">
            <v>95279</v>
          </cell>
          <cell r="B1106" t="str">
            <v>1.1 energetiky k zajištění dodávky tepla, plynu a elektřiny – NIV</v>
          </cell>
        </row>
        <row r="1107">
          <cell r="A1107">
            <v>95280</v>
          </cell>
          <cell r="B1107" t="str">
            <v>1.2. vodárenství a odpadních vod, včetně produkce pitné vody (vč. čištění studní a dalších zdrojů pitné vody), vodovodního potrubí, kanalizačních systémů, čistíren odpadních vod – NIV</v>
          </cell>
        </row>
        <row r="1108">
          <cell r="A1108">
            <v>95281</v>
          </cell>
          <cell r="B1108" t="str">
            <v>1.3. dopravy, včetně železničních tratí, silnic, mostů, chodníků, vodních cest, systému vodní dopravy a pražského metra – NIV</v>
          </cell>
        </row>
        <row r="1109">
          <cell r="A1109">
            <v>95282</v>
          </cell>
          <cell r="B1109" t="str">
            <v>1.4. zdravotnictví k zajištění fungování nemocnic a ostatních zdravotnických zařízení poskytujících základní zdravotní péči obyvatelstvu (vč. očkování) – NIV</v>
          </cell>
        </row>
        <row r="1110">
          <cell r="A1110">
            <v>95283</v>
          </cell>
          <cell r="B1110" t="str">
            <v>1.5. vzdělávání, včetně veřejně provozovaných základních, středních a vysokých škol a jejich vybavení – NIV</v>
          </cell>
        </row>
        <row r="1111">
          <cell r="A1111">
            <v>95284</v>
          </cell>
          <cell r="B1111" t="str">
            <v>1.6. poštovních služeb a dočasné obnovy telefonních sítí – NIV</v>
          </cell>
        </row>
        <row r="1112">
          <cell r="A1112">
            <v>95285</v>
          </cell>
          <cell r="B1112" t="str">
            <v>2.1. dočasné ubytování zajišťující základní životní podmínky – NIV</v>
          </cell>
        </row>
        <row r="1113">
          <cell r="A1113">
            <v>95286</v>
          </cell>
          <cell r="B1113" t="str">
            <v>2.2. záchranné služby, především požární služba, policie a zdravotnická záchranná služba, včetně hygienických a protiepidemických opatření, organizace dobrovolné práce a obnovení schopnosti poskytovat tyto služby – NIV</v>
          </cell>
        </row>
        <row r="1114">
          <cell r="A1114">
            <v>95287</v>
          </cell>
          <cell r="B1114" t="str">
            <v>3.1. preventivních infrastruktur, včetně přehrad, hrází, říčních břehů, propustí a zdymadel, ochrana systému uskladnění odpadů, posílení staticky narušených budov, skla a svahů – NIV</v>
          </cell>
        </row>
        <row r="1115">
          <cell r="A1115">
            <v>95288</v>
          </cell>
          <cell r="B1115" t="str">
            <v>3.2. ochrana kulturního dědictví, včetně obnovy základního fungování (historické budovy a centra měst, sbírky, staré tisky, knihovny, archívy) – NIV</v>
          </cell>
        </row>
        <row r="1116">
          <cell r="A1116">
            <v>95289</v>
          </cell>
          <cell r="B1116" t="str">
            <v>4. okamžitá sanace katastrofou postižených oblastí a přírodních zón, včetně vysoušení, odstranění bahna, trosek a jiného odpadu, desinfekce, odstranění znečištění půdy a vod a odstranění staticky narušených budov – NIV</v>
          </cell>
        </row>
        <row r="1117">
          <cell r="A1117">
            <v>95304</v>
          </cell>
          <cell r="B1117" t="str">
            <v>Politická kritéria - CZ 0102 - NIV</v>
          </cell>
        </row>
        <row r="1118">
          <cell r="A1118">
            <v>95312</v>
          </cell>
          <cell r="B1118" t="str">
            <v>Hospodářská a sociální soudržnost - CZ 0110- NIV</v>
          </cell>
        </row>
        <row r="1119">
          <cell r="A1119">
            <v>95313</v>
          </cell>
          <cell r="B1119" t="str">
            <v>Přeshraniční spolupráce – Rakousko IV. - CZ 0111- NIV</v>
          </cell>
        </row>
        <row r="1120">
          <cell r="A1120">
            <v>95314</v>
          </cell>
          <cell r="B1120" t="str">
            <v>Přeshraniční spolupráce – Německo IV. - CZ 0112- NIV</v>
          </cell>
        </row>
        <row r="1121">
          <cell r="A1121">
            <v>95315</v>
          </cell>
          <cell r="B1121" t="str">
            <v>Přeshraniční spolupráce – Polsko III. - CZ 0113- NIV</v>
          </cell>
        </row>
        <row r="1122">
          <cell r="A1122">
            <v>95318</v>
          </cell>
          <cell r="B1122" t="str">
            <v>Doprava - CZ 0203 (CZ2002/000-282.03) - NIV</v>
          </cell>
        </row>
        <row r="1123">
          <cell r="A1123">
            <v>95326</v>
          </cell>
          <cell r="B1123" t="str">
            <v>Přeshraniční spolupráce - Rakousko V. - CZ 0211 (CZ2002/000-583.11) - NIV</v>
          </cell>
        </row>
        <row r="1124">
          <cell r="A1124">
            <v>95327</v>
          </cell>
          <cell r="B1124" t="str">
            <v>Přeshraniční spolupráce - Německo V. - CZ 0212 (CZ2002/000-584.12) - NIV</v>
          </cell>
        </row>
        <row r="1125">
          <cell r="A1125">
            <v>95328</v>
          </cell>
          <cell r="B1125" t="str">
            <v>Přeshraniční spolupráce - Polsko IV. - CZ 0213 (CZ2002/000-608.13) - NIV</v>
          </cell>
        </row>
        <row r="1126">
          <cell r="A1126">
            <v>95376</v>
          </cell>
          <cell r="B1126" t="str">
            <v>Administrativní kapacita - CZ 0307(CZ2003/004-338.07) - NIV</v>
          </cell>
        </row>
        <row r="1127">
          <cell r="A1127">
            <v>95377</v>
          </cell>
          <cell r="B1127" t="str">
            <v>Ekonomická a sociální soudržnost - CZ0308NP1 (CZ2003/004-338.08) - NIV</v>
          </cell>
        </row>
        <row r="1128">
          <cell r="A1128">
            <v>95378</v>
          </cell>
          <cell r="B1128" t="str">
            <v>Ekonomická a sociální soudržnost - CZ 0308NP2(CZ2003/005-601.08) - NIV</v>
          </cell>
        </row>
        <row r="1129">
          <cell r="A1129">
            <v>95379</v>
          </cell>
          <cell r="B1129" t="str">
            <v>Přeshraniční spolupráce - Rakousko VI - CZ 0379- (CZ2003/005-079) - NIV</v>
          </cell>
        </row>
        <row r="1130">
          <cell r="A1130">
            <v>95380</v>
          </cell>
          <cell r="B1130" t="str">
            <v>Přeshraniční spolupráce - Německo VI. - CZ 0395- (CZ2003/005-095) - NIV</v>
          </cell>
        </row>
        <row r="1131">
          <cell r="A1131">
            <v>95381</v>
          </cell>
          <cell r="B1131" t="str">
            <v>Přeshraniční spolupráce - Polsko V. - CZ 0377- (CZ2003/005-077) - NV</v>
          </cell>
        </row>
        <row r="1132">
          <cell r="A1132">
            <v>95385</v>
          </cell>
          <cell r="B1132" t="str">
            <v>CZ.04.1.01 Operační program Průmysl a podnikání - NIV</v>
          </cell>
        </row>
        <row r="1133">
          <cell r="A1133">
            <v>95388</v>
          </cell>
          <cell r="B1133" t="str">
            <v>CZ.04.1.03 Operační program Rozvoj lidských zdrojů - NIV</v>
          </cell>
        </row>
        <row r="1134">
          <cell r="A1134">
            <v>95389</v>
          </cell>
          <cell r="B1134" t="str">
            <v>CZ.04.1.04 Operační program Rozvoj venkova a multifunkční zemědělství - NIV</v>
          </cell>
        </row>
        <row r="1135">
          <cell r="A1135">
            <v>95390</v>
          </cell>
          <cell r="B1135" t="str">
            <v>CZ.04.1.05 Společný regionální operační program (SROP) - NIV</v>
          </cell>
        </row>
        <row r="1136">
          <cell r="A1136">
            <v>95393</v>
          </cell>
          <cell r="B1136" t="str">
            <v>CZ.04.4.84 Interreg III A ČR - Slovensko - NIV</v>
          </cell>
        </row>
        <row r="1137">
          <cell r="A1137">
            <v>95394</v>
          </cell>
          <cell r="B1137" t="str">
            <v>CZ.04.4.85 Interreg III A ČR - Polsko - NIV</v>
          </cell>
        </row>
        <row r="1138">
          <cell r="A1138">
            <v>95396</v>
          </cell>
          <cell r="B1138" t="str">
            <v>CZ.04.4.82 Interreg III A ČR - Bavorsko - NIV</v>
          </cell>
        </row>
        <row r="1139">
          <cell r="A1139">
            <v>95398</v>
          </cell>
          <cell r="B1139" t="str">
            <v>2004/CZ/16/C/PT Fond soudržnosti sektor doprava - NIV</v>
          </cell>
        </row>
        <row r="1140">
          <cell r="A1140">
            <v>95399</v>
          </cell>
          <cell r="B1140" t="str">
            <v>2004/CZ/16/C/PE Fond soudržnosti sektor životní prostředí - NIV</v>
          </cell>
        </row>
        <row r="1141">
          <cell r="A1141">
            <v>95400</v>
          </cell>
          <cell r="B1141" t="str">
            <v>2004/CZ/16/C/PA Fond soudržnosti sektor Řídící orgán - NIV</v>
          </cell>
        </row>
        <row r="1142">
          <cell r="A1142">
            <v>95401</v>
          </cell>
          <cell r="B1142" t="str">
            <v>CZ.04.4.83 Interreg III A ČR - Rakousko - NIV</v>
          </cell>
        </row>
        <row r="1143">
          <cell r="A1143">
            <v>95461</v>
          </cell>
          <cell r="B1143" t="str">
            <v>Transition 2004 - NIV</v>
          </cell>
        </row>
        <row r="1144">
          <cell r="A1144">
            <v>95462</v>
          </cell>
          <cell r="B1144" t="str">
            <v>Transition 2005 - NIV</v>
          </cell>
        </row>
        <row r="1145">
          <cell r="A1145">
            <v>95463</v>
          </cell>
          <cell r="B1145" t="str">
            <v>Transition 2006 - NIV</v>
          </cell>
        </row>
        <row r="1146">
          <cell r="A1146">
            <v>95501</v>
          </cell>
          <cell r="B1146" t="str">
            <v>A1. čištění, opravy, obnova a rekonstrukce poškozené infrastruktury a veřejného majetku (pozemní komunikace, chodníky, kanalizační systémy, čistírny odpadních vod, vodovodní potrubí, odvodňovací kanály, odtokové žlaby a propustky, obnova mostů, apod.) – IV</v>
          </cell>
        </row>
        <row r="1147">
          <cell r="A1147">
            <v>95502</v>
          </cell>
          <cell r="B1147" t="str">
            <v>A2. výdaje spojené s prozatímními konstrukcemi mostů – IV</v>
          </cell>
        </row>
        <row r="1148">
          <cell r="A1148">
            <v>95503</v>
          </cell>
          <cell r="B1148" t="str">
            <v>A3. zajišťování stability poškozených silničních svahů silničních těles opěrnými zdmi – IV</v>
          </cell>
        </row>
        <row r="1149">
          <cell r="A1149">
            <v>95504</v>
          </cell>
          <cell r="B1149" t="str">
            <v>A4. nutná obnova veřejných budov zajištujících základní funkce obyvatelstvu (školní zařízení, nemocnice, sociální zařízení, obecní úřady, ordinace lékařů, společenské sály, apod.) – IV</v>
          </cell>
        </row>
        <row r="1150">
          <cell r="A1150">
            <v>95505</v>
          </cell>
          <cell r="B1150" t="str">
            <v>B1. dočasné ubytování (obyvatel, vojáků, apod.) – IV</v>
          </cell>
        </row>
        <row r="1151">
          <cell r="A1151">
            <v>95506</v>
          </cell>
          <cell r="B1151" t="str">
            <v>B2. výdaje za spotřebovaný materiál – IV</v>
          </cell>
        </row>
        <row r="1152">
          <cell r="A1152">
            <v>95507</v>
          </cell>
          <cell r="B1152" t="str">
            <v>B3. kompenzace (odpisové hodnoty) zničeného nebo poškozeného vybavení (čerpadla, protipovodňové pytle, plničky protipovodňových pytlů, desinfekční zařízení) – IV</v>
          </cell>
        </row>
        <row r="1153">
          <cell r="A1153">
            <v>95508</v>
          </cell>
          <cell r="B1153" t="str">
            <v>B4. dezinsekce, zejména kalamitního výskytu komárů – IV</v>
          </cell>
        </row>
        <row r="1154">
          <cell r="A1154">
            <v>95509</v>
          </cell>
          <cell r="B1154" t="str">
            <v>B5. záchranné služby a služby sdružení dobrovolných hasičů (výdaje spojené s nasazením záchranných služeb v zaplavených oblastech, refundace mezd dobrovolných hasičů, další nadstandardní mzdové výdaje spojené s odstraňováním povodňových škod, apod.) – IV</v>
          </cell>
        </row>
        <row r="1155">
          <cell r="A1155">
            <v>95510</v>
          </cell>
          <cell r="B1155" t="str">
            <v>C1. zajišťování infrastruktury a ochranných opatření během stavu nebezpečí (obnova protipovodňových hrází, instalace provizorních protipovodňových opatření, mobilní hrazení, dotěsňování otvorů, apod.) – IV</v>
          </cell>
        </row>
        <row r="1156">
          <cell r="A1156">
            <v>95511</v>
          </cell>
          <cell r="B1156" t="str">
            <v>C2. opravy a posílení/zpevnění staticky narušených nebo poškozených staveb (opravy/obnova budov, svahů, přehrad, hrází, říčních břehů, propustí, opěrných zdí, apod.) – IV</v>
          </cell>
        </row>
        <row r="1157">
          <cell r="A1157">
            <v>95512</v>
          </cell>
          <cell r="B1157" t="str">
            <v>C3. výdaje spojené s geologickými a diagnostickými průzkumy (statika, dynamika, posuny, pohyby trhlin, apod.), sanace sesuvů, zpevnění a úpravy terénu, dezinfekce, apod. – IV</v>
          </cell>
        </row>
        <row r="1158">
          <cell r="A1158">
            <v>95513</v>
          </cell>
          <cell r="B1158" t="str">
            <v>D1. výdaje spojené s čištěním veřejných prostranství a infrastruktury (vysoušení, odvodňování, odčerpávání vody, odvlhčování staveb, odstraňování nánosů bahna, kalů a naplavenin, likvidace a odvoz trosek a jiného odpadu, zejména kácení a odstraňování rizikových a rozlámaných dřevin, apod.) – IV</v>
          </cell>
        </row>
        <row r="1159">
          <cell r="A1159">
            <v>95514</v>
          </cell>
          <cell r="B1159" t="str">
            <v>D2. odstraňování znečištění půdy a vod – IV</v>
          </cell>
        </row>
        <row r="1160">
          <cell r="A1160">
            <v>95515</v>
          </cell>
          <cell r="B1160" t="str">
            <v>D3. odstraňování staticky narušených staveb (budov, mostů, technologických zařízení, apod.) – IV</v>
          </cell>
        </row>
        <row r="1161">
          <cell r="A1161">
            <v>95516</v>
          </cell>
          <cell r="B1161" t="str">
            <v>D4. práce s těžkou technikou (zejména jeřábnické, vyprošťovací a likvidační práce, bagry, nakladače, apod.) – IV</v>
          </cell>
        </row>
        <row r="1162">
          <cell r="A1162">
            <v>95518</v>
          </cell>
          <cell r="B1162" t="str">
            <v>A5. Obnova funkce čistíren odpadních vod - IV</v>
          </cell>
        </row>
        <row r="1163">
          <cell r="A1163">
            <v>95519</v>
          </cell>
          <cell r="B1163" t="str">
            <v>A6. Výstavba a opravy opěrných zdí, opravy protržených hrází obecních rybníků - IV</v>
          </cell>
        </row>
        <row r="1164">
          <cell r="A1164">
            <v>95520</v>
          </cell>
          <cell r="B1164" t="str">
            <v>A7. Nutné opravy a obnova (zejména okamžité odčerpání vody ze zatopených sklepů, vysoušení a sanace omítek) budov poskytujících základní služby obyvatelstvu (obytné prostory v obecním vlastnictví, domy s pečovatelskou službou, obecní a krajské nebytové prostory: školy, úřady, zdravotnická zařízení, zařízení sociální péče), opravy zábradlí, apod. - IV</v>
          </cell>
        </row>
        <row r="1165">
          <cell r="A1165">
            <v>95521</v>
          </cell>
          <cell r="B1165" t="str">
            <v>A8. Opravy pozemních komunikací včetně příslušenství , opravy mostů, opěrných zdí a propustků, úpravy vodních koryt, práce spojené s odstraňováním povodňových škod na komunikacích a mostech (např. osazení betonových svodidel) - IV</v>
          </cell>
        </row>
        <row r="1166">
          <cell r="A1166">
            <v>95522</v>
          </cell>
          <cell r="B1166" t="str">
            <v>B6. Záchranné služby a služby sdružení dobrovolných hasičů (výdaje spojené s nasazením záchranných služeb v zaplavených oblastech, refundace mezd dobrovolných hasičů v zaplacených oblastech, další nadstandardní mzdové výdaje spojené s odstraňováním povodňových škod, zejména přesčasy pracovníků záchranných služeb, apod.) - IV</v>
          </cell>
        </row>
        <row r="1167">
          <cell r="A1167">
            <v>95523</v>
          </cell>
          <cell r="B1167" t="str">
            <v>B7. Nutné služby externích organizací související s prácemi na likvidaci povodně a nutnými zabezpečovacími pracemi a výdaje spojené s poskytováním informačního SMS servisu - IV</v>
          </cell>
        </row>
        <row r="1168">
          <cell r="A1168">
            <v>95524</v>
          </cell>
          <cell r="B1168" t="str">
            <v>B8. Nákup spotřebního materiálu nutného k zabezpečení situace po povodni (zejména lékařský materiál, léky, pytle, písek, apod.) - IV</v>
          </cell>
        </row>
        <row r="1169">
          <cell r="A1169">
            <v>95525</v>
          </cell>
          <cell r="B1169" t="str">
            <v>B9. Obnovení výjezdové záchranné služby (oprava budovy, kompenzace (odpisové hodnoty zničeného nebo poškozeného vybavení), oprava sanitního vozu práce spojené se zajištěním dopravní obslužnosti - IV</v>
          </cell>
        </row>
        <row r="1170">
          <cell r="A1170">
            <v>95526</v>
          </cell>
          <cell r="B1170" t="str">
            <v>B10. Ozdravné pobyty dětí zasažených povodní (nutné zdravotní pobyty dětí z nejvíce zasažených budov, realizované ihned po povodni, tedy suplující přechodné ubytování dětí po dobu likvidace nejzávažnějších škod) - IV</v>
          </cell>
        </row>
        <row r="1171">
          <cell r="A1171">
            <v>95527</v>
          </cell>
          <cell r="B1171" t="str">
            <v>C4. Nutné demolice obecních objektů (např. mateřská školka) - IV</v>
          </cell>
        </row>
        <row r="1172">
          <cell r="A1172">
            <v>95528</v>
          </cell>
          <cell r="B1172" t="str">
            <v>Finanční mechanismus EHP/Norska 2009-2014 - IV</v>
          </cell>
        </row>
        <row r="1173">
          <cell r="A1173">
            <v>95529</v>
          </cell>
          <cell r="B1173" t="str">
            <v>Povodně 2013 – Čechy – IV</v>
          </cell>
        </row>
        <row r="1174">
          <cell r="A1174">
            <v>95530</v>
          </cell>
          <cell r="B1174" t="str">
            <v>Povodně 2013 – Morava – IV </v>
          </cell>
        </row>
        <row r="1175">
          <cell r="A1175">
            <v>95582</v>
          </cell>
          <cell r="B1175" t="str">
            <v>Přeshraniční spolupráce ČR – Německo I. – CZ 9804 – IV</v>
          </cell>
        </row>
        <row r="1176">
          <cell r="A1176">
            <v>95583</v>
          </cell>
          <cell r="B1176" t="str">
            <v>Přeshraniční spolupráce ČR – Rakousko I. – CZ 9805 – IV</v>
          </cell>
        </row>
        <row r="1177">
          <cell r="A1177">
            <v>95585</v>
          </cell>
          <cell r="B1177" t="str">
            <v>Ekonomická a sociální koheze I. – CZ9807 – IV</v>
          </cell>
        </row>
        <row r="1178">
          <cell r="A1178">
            <v>95587</v>
          </cell>
          <cell r="B1178" t="str">
            <v>Přeshraniční spolupráce ČR – Polsko I. – CZ 9909 – IV</v>
          </cell>
        </row>
        <row r="1179">
          <cell r="A1179">
            <v>95588</v>
          </cell>
          <cell r="B1179" t="str">
            <v>LSIF část V. – CZ 9910 – IV</v>
          </cell>
        </row>
        <row r="1180">
          <cell r="A1180">
            <v>95589</v>
          </cell>
          <cell r="B1180" t="str">
            <v>Přeshraniční spolupráce ČR – Rakousko II. – CZ 9912 – IV</v>
          </cell>
        </row>
        <row r="1181">
          <cell r="A1181">
            <v>95591</v>
          </cell>
          <cell r="B1181" t="str">
            <v>Přeshraniční spolupráce ČR – Německo II. – CZ 9914 – IV</v>
          </cell>
        </row>
        <row r="1182">
          <cell r="A1182">
            <v>95595</v>
          </cell>
          <cell r="B1182" t="str">
            <v>Zemědělství II. – CZ 0005 – IV</v>
          </cell>
        </row>
        <row r="1183">
          <cell r="A1183">
            <v>95596</v>
          </cell>
          <cell r="B1183" t="str">
            <v>Životní prostředí II. – CZ 0006 – IV</v>
          </cell>
        </row>
        <row r="1184">
          <cell r="A1184">
            <v>95597</v>
          </cell>
          <cell r="B1184" t="str">
            <v>Spravedlnost a vnitro III. – CZ 0007 – IV</v>
          </cell>
        </row>
        <row r="1185">
          <cell r="A1185">
            <v>95599</v>
          </cell>
          <cell r="B1185" t="str">
            <v>Ekonomická a sociální soudržnost – CZ 0010 – IV</v>
          </cell>
        </row>
        <row r="1186">
          <cell r="A1186">
            <v>95601</v>
          </cell>
          <cell r="B1186" t="str">
            <v>Přeshraniční spolupráce ČR – Německo III. – CZ 0012 – IV</v>
          </cell>
        </row>
        <row r="1187">
          <cell r="A1187">
            <v>95602</v>
          </cell>
          <cell r="B1187" t="str">
            <v>Přeshraniční spolupráce ČR – Polsko II. – CZ 0013 – IV</v>
          </cell>
        </row>
        <row r="1188">
          <cell r="A1188">
            <v>95603</v>
          </cell>
          <cell r="B1188" t="str">
            <v>Přeshraniční spolupráce ČR – Rakousko III. – CZ 0014 – IV</v>
          </cell>
        </row>
        <row r="1189">
          <cell r="A1189">
            <v>95604</v>
          </cell>
          <cell r="B1189" t="str">
            <v>Průmyslové zóny – dodatkové investiční projekty – CZ 0016 – IV</v>
          </cell>
        </row>
        <row r="1190">
          <cell r="A1190">
            <v>95605</v>
          </cell>
          <cell r="B1190" t="str">
            <v>Doprava – IV</v>
          </cell>
        </row>
        <row r="1191">
          <cell r="A1191">
            <v>95606</v>
          </cell>
          <cell r="B1191" t="str">
            <v>Životní prostředí – IV</v>
          </cell>
        </row>
        <row r="1192">
          <cell r="A1192">
            <v>95607</v>
          </cell>
          <cell r="B1192" t="str">
            <v>Technická pomoc – IV</v>
          </cell>
        </row>
        <row r="1193">
          <cell r="A1193">
            <v>95608</v>
          </cell>
          <cell r="B1193" t="str">
            <v>Sapard 2000 - Gesce MZe – IV</v>
          </cell>
        </row>
        <row r="1194">
          <cell r="A1194">
            <v>95609</v>
          </cell>
          <cell r="B1194" t="str">
            <v>Sapard 2000 - Gesce MMR – IV</v>
          </cell>
        </row>
        <row r="1195">
          <cell r="A1195">
            <v>95613</v>
          </cell>
          <cell r="B1195" t="str">
            <v>Životní prostředí I. – CZ 9811 – IV</v>
          </cell>
        </row>
        <row r="1196">
          <cell r="A1196">
            <v>95617</v>
          </cell>
          <cell r="B1196" t="str">
            <v>PPF – příprava projektů – CZ 9916 - IV</v>
          </cell>
        </row>
        <row r="1197">
          <cell r="A1197">
            <v>95649</v>
          </cell>
          <cell r="B1197" t="str">
            <v>1.1. energetiky k zajištění dodávky tepla, plynu a elektřiny – IV</v>
          </cell>
        </row>
        <row r="1198">
          <cell r="A1198">
            <v>95650</v>
          </cell>
          <cell r="B1198" t="str">
            <v>1.2. vodárenství a odpadních vod, včetně produkce pitné vody (vč. čištění studní a dalších zdrojů pitné vody), vodovodního potrubí, kanalizačních systémů, čistíren odpadních vod – IV</v>
          </cell>
        </row>
        <row r="1199">
          <cell r="A1199">
            <v>95651</v>
          </cell>
          <cell r="B1199" t="str">
            <v>1.3. dopravy, včetně železničních tratí, silnic, mostů, chodníků, vodních cest, systému vodní dopravy a pražského metra – IV</v>
          </cell>
        </row>
        <row r="1200">
          <cell r="A1200">
            <v>95652</v>
          </cell>
          <cell r="B1200" t="str">
            <v>1.4. zdravotnictví k zajištění fungování nemocnic a ostatních zdravotnických zařízení poskytujících základní zdravotní péči obyvatelstvu (vč. očkování) – IV</v>
          </cell>
        </row>
        <row r="1201">
          <cell r="A1201">
            <v>95653</v>
          </cell>
          <cell r="B1201" t="str">
            <v>1.5. vzdělávání, včetně veřejně provozovaných základních, středních a vysokých škol a jejich vybavení – IV</v>
          </cell>
        </row>
        <row r="1202">
          <cell r="A1202">
            <v>95654</v>
          </cell>
          <cell r="B1202" t="str">
            <v>1.6. poštovních služeb a dočasné obnovy telefonních sítí – IV</v>
          </cell>
        </row>
        <row r="1203">
          <cell r="A1203">
            <v>95655</v>
          </cell>
          <cell r="B1203" t="str">
            <v>2.1. dočasné ubytování zajišťující základní životní podmínky – IV</v>
          </cell>
        </row>
        <row r="1204">
          <cell r="A1204">
            <v>95656</v>
          </cell>
          <cell r="B1204" t="str">
            <v>2.2. záchranné služby, především požární služba, policie a zdravotnická záchranná služba, včetně hygienických a protiepidemických opatření, organizace dobrovolné práce a obnovení schopnosti poskytovat tyto služby – IV</v>
          </cell>
        </row>
        <row r="1205">
          <cell r="A1205">
            <v>95657</v>
          </cell>
          <cell r="B1205" t="str">
            <v>3.1. preventivních infrastruktur, včetně přehrad, hrází, říčních břehů, propustí a zdymadel, ochrana systému uskladnění odpadů, posílení staticky narušených budov, skla a svahů – IV</v>
          </cell>
        </row>
        <row r="1206">
          <cell r="A1206">
            <v>95658</v>
          </cell>
          <cell r="B1206" t="str">
            <v>3.2. ochrana kulturního dědictví, včetně obnovy základního fungování (historické budovy a centra měst, sbírky, staré tisky, knihovny, archívy) – IV</v>
          </cell>
        </row>
        <row r="1207">
          <cell r="A1207">
            <v>95659</v>
          </cell>
          <cell r="B1207" t="str">
            <v>4. okamžitá sanace katastrofou postižených oblastí a přírodních zón, včetně vysoušení, odstranění bahna, trosek a jiného odpadu, desinfekce, odstranění znečištění půdy a vod a odstranění staticky narušených budov – IV</v>
          </cell>
        </row>
        <row r="1208">
          <cell r="A1208">
            <v>95677</v>
          </cell>
          <cell r="B1208" t="str">
            <v>Doprava - CZ 0103 - IV</v>
          </cell>
        </row>
        <row r="1209">
          <cell r="A1209">
            <v>95680</v>
          </cell>
          <cell r="B1209" t="str">
            <v>Životní prostředí - CZ 0106 - IV</v>
          </cell>
        </row>
        <row r="1210">
          <cell r="A1210">
            <v>95681</v>
          </cell>
          <cell r="B1210" t="str">
            <v>Spravedlnost a vnitro - CZ 0107 - IV</v>
          </cell>
        </row>
        <row r="1211">
          <cell r="A1211">
            <v>95684</v>
          </cell>
          <cell r="B1211" t="str">
            <v>Hospodářská a sociální soudržnost - CZ 0110 - IV</v>
          </cell>
        </row>
        <row r="1212">
          <cell r="A1212">
            <v>95685</v>
          </cell>
          <cell r="B1212" t="str">
            <v>Přeshraniční spolupráce – Rakousko IV. - CZ 0111 - IV</v>
          </cell>
        </row>
        <row r="1213">
          <cell r="A1213">
            <v>95686</v>
          </cell>
          <cell r="B1213" t="str">
            <v>Přeshraniční spolupráce – Německo IV. - CZ 0112 - IV</v>
          </cell>
        </row>
        <row r="1214">
          <cell r="A1214">
            <v>95687</v>
          </cell>
          <cell r="B1214" t="str">
            <v>Přeshraniční spolupráce – Polsko III. - CZ 0113 - IV</v>
          </cell>
        </row>
        <row r="1215">
          <cell r="A1215">
            <v>95688</v>
          </cell>
          <cell r="B1215" t="str">
            <v>Horizontální program podpory ES v oblasti jaderné bezpečnosti 2001 - CZ 0114 - IV</v>
          </cell>
        </row>
        <row r="1216">
          <cell r="A1216">
            <v>95690</v>
          </cell>
          <cell r="B1216" t="str">
            <v>Doprava - CZ 0203 (CZ2002/000-282.03) - IV</v>
          </cell>
        </row>
        <row r="1217">
          <cell r="A1217">
            <v>95691</v>
          </cell>
          <cell r="B1217" t="str">
            <v>Vnitřní trh - CZ 0204 (CZ2002/000-282.04) - IV</v>
          </cell>
        </row>
        <row r="1218">
          <cell r="A1218">
            <v>95692</v>
          </cell>
          <cell r="B1218" t="str">
            <v>Zemědělství - CZ 0205 (CZ2002/000-282.05) - IV</v>
          </cell>
        </row>
        <row r="1219">
          <cell r="A1219">
            <v>95693</v>
          </cell>
          <cell r="B1219" t="str">
            <v>Životní prostředí - CZ 0206 (CZ2002/000-282.06) - IV</v>
          </cell>
        </row>
        <row r="1220">
          <cell r="A1220">
            <v>95694</v>
          </cell>
          <cell r="B1220" t="str">
            <v>Spravedlnost a vnitro - CZ 0207 (CZ2002/000-282.07) - IV</v>
          </cell>
        </row>
        <row r="1221">
          <cell r="A1221">
            <v>95695</v>
          </cell>
          <cell r="B1221" t="str">
            <v>Zaměstnanost, sociální věci a zdravotnictví - CZ 0208 (CZ2002/000-282.08) - IV</v>
          </cell>
        </row>
        <row r="1222">
          <cell r="A1222">
            <v>95696</v>
          </cell>
          <cell r="B1222" t="str">
            <v>Administrativní kapacita - CZ 0209 (CZ2002/000-282.09) - IV</v>
          </cell>
        </row>
        <row r="1223">
          <cell r="A1223">
            <v>95697</v>
          </cell>
          <cell r="B1223" t="str">
            <v>Příprava na SF a KF - CZ 0210 (CZ2002/000-582.10) - IV</v>
          </cell>
        </row>
        <row r="1224">
          <cell r="A1224">
            <v>95698</v>
          </cell>
          <cell r="B1224" t="str">
            <v>Přeshraniční spolupráce - Rakousko V. - CZ 0211 (CZ2002/000-583.11) - IV</v>
          </cell>
        </row>
        <row r="1225">
          <cell r="A1225">
            <v>95699</v>
          </cell>
          <cell r="B1225" t="str">
            <v>Přeshraniční spolupráce - Německo V. - CZ 0212 (CZ2002/000-584.12) - IV</v>
          </cell>
        </row>
        <row r="1226">
          <cell r="A1226">
            <v>95700</v>
          </cell>
          <cell r="B1226" t="str">
            <v>Přeshraniční spolupráce - Polsko IV. - CZ 0213 (CZ2002/000-608.13) -IV</v>
          </cell>
        </row>
        <row r="1227">
          <cell r="A1227">
            <v>95701</v>
          </cell>
          <cell r="B1227" t="str">
            <v>Povodně - IV</v>
          </cell>
        </row>
        <row r="1228">
          <cell r="A1228">
            <v>95731</v>
          </cell>
          <cell r="B1228" t="str">
            <v>Politická kritéria - CZ 0301(CZ2003/004-338.01) - IV</v>
          </cell>
        </row>
        <row r="1229">
          <cell r="A1229">
            <v>95732</v>
          </cell>
          <cell r="B1229" t="str">
            <v>Vnitřní trh a ekonomická kritéria- CZ 0302(CZ2003/004-338.02) - IV</v>
          </cell>
        </row>
        <row r="1230">
          <cell r="A1230">
            <v>95733</v>
          </cell>
          <cell r="B1230" t="str">
            <v>Zemědělství - CZ 0303(CZ2003/004-338.03) - IV</v>
          </cell>
        </row>
        <row r="1231">
          <cell r="A1231">
            <v>95734</v>
          </cell>
          <cell r="B1231" t="str">
            <v>Životní prostředí - CZ 0304(CZ2003/004-338.04) - IV</v>
          </cell>
        </row>
        <row r="1232">
          <cell r="A1232">
            <v>95735</v>
          </cell>
          <cell r="B1232" t="str">
            <v>Spravedlnost a vnitro - CZ 0305(CZ2003/004-338.05) - IV</v>
          </cell>
        </row>
        <row r="1233">
          <cell r="A1233">
            <v>95736</v>
          </cell>
          <cell r="B1233" t="str">
            <v>Zaměstnanost, sociální věci a zdravotnictví - CZ 0306(CZ2003/004-338.06) - IV</v>
          </cell>
        </row>
        <row r="1234">
          <cell r="A1234">
            <v>95737</v>
          </cell>
          <cell r="B1234" t="str">
            <v>Administrativní kapacita - CZ 0307(CZ2003/004-338.07) - IV</v>
          </cell>
        </row>
        <row r="1235">
          <cell r="A1235">
            <v>95738</v>
          </cell>
          <cell r="B1235" t="str">
            <v>Ekonomická a sociální soudržnost - CZ 0308NP1(CZ2003/004-338.08) - IV</v>
          </cell>
        </row>
        <row r="1236">
          <cell r="A1236">
            <v>95739</v>
          </cell>
          <cell r="B1236" t="str">
            <v>Ekonomická a sociální soudržnost - CZ 0308NP2(CZ2003/005-601.08) - IV</v>
          </cell>
        </row>
        <row r="1237">
          <cell r="A1237">
            <v>95740</v>
          </cell>
          <cell r="B1237" t="str">
            <v>Přeshraniční spolupráce - Rakousko VI - CZ 0379- (CZ2003/005-079) - IV</v>
          </cell>
        </row>
        <row r="1238">
          <cell r="A1238">
            <v>95741</v>
          </cell>
          <cell r="B1238" t="str">
            <v>Přeshraniční spolupráce - Německo VI. - CZ 0395- (CZ2003/005-095) - IV</v>
          </cell>
        </row>
        <row r="1239">
          <cell r="A1239">
            <v>95742</v>
          </cell>
          <cell r="B1239" t="str">
            <v>Přeshraniční spolupráce - Polsko V. - CZ 0377- (CZ2003/005-077) - IV</v>
          </cell>
        </row>
        <row r="1240">
          <cell r="A1240">
            <v>95743</v>
          </cell>
          <cell r="B1240" t="str">
            <v>CZ.04.1.01 Operační program Průmysl a podnikání¨- IV</v>
          </cell>
        </row>
        <row r="1241">
          <cell r="A1241">
            <v>95744</v>
          </cell>
          <cell r="B1241" t="str">
            <v>CZ.04.1.22 Operační program Infrastruktura - doprava - IV</v>
          </cell>
        </row>
        <row r="1242">
          <cell r="A1242">
            <v>95745</v>
          </cell>
          <cell r="B1242" t="str">
            <v>CZ.04.1.21 Operační program Infrastruktura - životní prostředí - IV</v>
          </cell>
        </row>
        <row r="1243">
          <cell r="A1243">
            <v>95746</v>
          </cell>
          <cell r="B1243" t="str">
            <v>CZ.04.1.03 Operační program Rozvoj lidských zdrojů - IV</v>
          </cell>
        </row>
        <row r="1244">
          <cell r="A1244">
            <v>95747</v>
          </cell>
          <cell r="B1244" t="str">
            <v>CZ.04.1.04 Operační program Rozvoj venkova a multifunkční zemědělství - IV</v>
          </cell>
        </row>
        <row r="1245">
          <cell r="A1245">
            <v>95748</v>
          </cell>
          <cell r="B1245" t="str">
            <v>CZ.04.1.05 Společný regionální operační program (SROP) - IV</v>
          </cell>
        </row>
        <row r="1246">
          <cell r="A1246">
            <v>95749</v>
          </cell>
          <cell r="B1246" t="str">
            <v>CZ.04.2.06 Jednotný programový dokument JPD Cíl 2 Praha - IV</v>
          </cell>
        </row>
        <row r="1247">
          <cell r="A1247">
            <v>95750</v>
          </cell>
          <cell r="B1247" t="str">
            <v>CZ.04.3.07 Jednotný programový dokument JPD Cíl 3 regionu hl.m.Praha - IV</v>
          </cell>
        </row>
        <row r="1248">
          <cell r="A1248">
            <v>95751</v>
          </cell>
          <cell r="B1248" t="str">
            <v>CZ.04.4.84 Interreg III A ČR - Slovensko - IV</v>
          </cell>
        </row>
        <row r="1249">
          <cell r="A1249">
            <v>95752</v>
          </cell>
          <cell r="B1249" t="str">
            <v>CZ.04.4.85 Interreg III A ČR - Polsko - IV</v>
          </cell>
        </row>
        <row r="1250">
          <cell r="A1250">
            <v>95753</v>
          </cell>
          <cell r="B1250" t="str">
            <v>CZ.04.4.81 Interreg III A ČR - Sasko - IV</v>
          </cell>
        </row>
        <row r="1251">
          <cell r="A1251">
            <v>95754</v>
          </cell>
          <cell r="B1251" t="str">
            <v>CZ.04.4.82 Interreg III A ČR - Bavorsko - IV</v>
          </cell>
        </row>
        <row r="1252">
          <cell r="A1252">
            <v>95755</v>
          </cell>
          <cell r="B1252" t="str">
            <v>CZ.04.4.09 Iniciativa Equal - IV</v>
          </cell>
        </row>
        <row r="1253">
          <cell r="A1253">
            <v>95756</v>
          </cell>
          <cell r="B1253" t="str">
            <v>2004/CZ/16/C/PT Fond soudržnosti sektor doprava - IV</v>
          </cell>
        </row>
        <row r="1254">
          <cell r="A1254">
            <v>95757</v>
          </cell>
          <cell r="B1254" t="str">
            <v>2004/CZ/16/C/PE Fond soudržnosti sektor životní prostředí - IV</v>
          </cell>
        </row>
        <row r="1255">
          <cell r="A1255">
            <v>95758</v>
          </cell>
          <cell r="B1255" t="str">
            <v>2004/CZ/16/C/PA Fond soudržnosti sektor Řídící orgán - IV</v>
          </cell>
        </row>
        <row r="1256">
          <cell r="A1256">
            <v>95759</v>
          </cell>
          <cell r="B1256" t="str">
            <v>CZ.04.4.83 Interreg III A ČR - Rakousko - IV</v>
          </cell>
        </row>
        <row r="1257">
          <cell r="A1257">
            <v>95785</v>
          </cell>
          <cell r="B1257" t="str">
            <v xml:space="preserve"> Transition 2004 - IV</v>
          </cell>
        </row>
        <row r="1258">
          <cell r="A1258">
            <v>95786</v>
          </cell>
          <cell r="B1258" t="str">
            <v xml:space="preserve"> Transition 2005 - IV</v>
          </cell>
        </row>
        <row r="1259">
          <cell r="A1259">
            <v>95787</v>
          </cell>
          <cell r="B1259" t="str">
            <v xml:space="preserve"> Transition 2006 - IV</v>
          </cell>
        </row>
        <row r="1260">
          <cell r="A1260">
            <v>95816</v>
          </cell>
          <cell r="B1260" t="str">
            <v xml:space="preserve">Finanční mechanismus EHP/Norska - IV </v>
          </cell>
        </row>
        <row r="1261">
          <cell r="A1261">
            <v>95823</v>
          </cell>
          <cell r="B1261" t="str">
            <v>CZ.3.22 Operační program Přeshraniční spolupráce ČR – Polsko – IV</v>
          </cell>
        </row>
        <row r="1262">
          <cell r="A1262">
            <v>95901</v>
          </cell>
          <cell r="B1262" t="str">
            <v>Program švýcarsko-české spolupráce - IV</v>
          </cell>
        </row>
        <row r="1263">
          <cell r="A1263">
            <v>95967</v>
          </cell>
          <cell r="B1263" t="str">
            <v>EHP-Norsko II – IV</v>
          </cell>
        </row>
        <row r="1264">
          <cell r="A1264">
            <v>97173</v>
          </cell>
          <cell r="B1264" t="str">
            <v>Účelové prostředky na sesuvy zemní hmoty</v>
          </cell>
        </row>
        <row r="1265">
          <cell r="A1265">
            <v>97185</v>
          </cell>
          <cell r="B1265" t="str">
            <v>Dotace na odstraňování povodňových škod - místní komunikace</v>
          </cell>
        </row>
        <row r="1266">
          <cell r="A1266">
            <v>97186</v>
          </cell>
          <cell r="B1266" t="str">
            <v>Dotace na odstraňování povodňových škod - technická infrastruktura a vodohospodářská zařízení</v>
          </cell>
        </row>
        <row r="1267">
          <cell r="A1267">
            <v>97188</v>
          </cell>
          <cell r="B1267" t="str">
            <v>Neinvestiční dotace obcím</v>
          </cell>
        </row>
        <row r="1268">
          <cell r="A1268">
            <v>97189</v>
          </cell>
          <cell r="B1268" t="str">
            <v>Neinvestiční dotace krajům</v>
          </cell>
        </row>
        <row r="1269">
          <cell r="A1269">
            <v>97356</v>
          </cell>
          <cell r="B1269" t="str">
            <v>Neinvestiční dotace dobrovolným svazkům obcí</v>
          </cell>
        </row>
        <row r="1270">
          <cell r="A1270">
            <v>97572</v>
          </cell>
          <cell r="B1270" t="str">
            <v>Investiční dotace obcím</v>
          </cell>
        </row>
        <row r="1271">
          <cell r="A1271">
            <v>97573</v>
          </cell>
          <cell r="B1271" t="str">
            <v>Investiční dotace krajům</v>
          </cell>
        </row>
        <row r="1272">
          <cell r="A1272">
            <v>98001</v>
          </cell>
          <cell r="B1272" t="str">
            <v>Akce financované z rozhodnutí Poslanecké sněmovny Parlamentu a vlády ČR - program č. 298220 - NIV</v>
          </cell>
        </row>
        <row r="1273">
          <cell r="A1273">
            <v>98002</v>
          </cell>
          <cell r="B1273" t="str">
            <v>Pořízení projektové dokumentace - Brdsko - NIV</v>
          </cell>
        </row>
        <row r="1274">
          <cell r="A1274">
            <v>98003</v>
          </cell>
          <cell r="B1274" t="str">
            <v>Povodně 2009 - Záchranné práce</v>
          </cell>
        </row>
        <row r="1275">
          <cell r="A1275">
            <v>98004</v>
          </cell>
          <cell r="B1275" t="str">
            <v>Povodně 2010 - Záchranné práce</v>
          </cell>
        </row>
        <row r="1276">
          <cell r="A1276">
            <v>98005</v>
          </cell>
          <cell r="B1276" t="str">
            <v>Sčítání lidu, domů a bytů v roce 2011</v>
          </cell>
        </row>
        <row r="1277">
          <cell r="A1277">
            <v>98006</v>
          </cell>
          <cell r="B1277" t="str">
            <v>Povodně 2010 - SDHO</v>
          </cell>
        </row>
        <row r="1278">
          <cell r="A1278">
            <v>98007</v>
          </cell>
          <cell r="B1278" t="str">
            <v>Dotace na pomocný analytický přehled</v>
          </cell>
        </row>
        <row r="1279">
          <cell r="A1279">
            <v>98008</v>
          </cell>
          <cell r="B1279" t="str">
            <v>Účelové dotace na výdaje spojené s volbou prezidenta ČR</v>
          </cell>
        </row>
        <row r="1280">
          <cell r="A1280">
            <v>98009</v>
          </cell>
          <cell r="B1280" t="str">
            <v>Likvidace požáru lesního porostu v Bzenci</v>
          </cell>
        </row>
        <row r="1281">
          <cell r="A1281">
            <v>98010</v>
          </cell>
          <cell r="B1281" t="str">
            <v>Společné volby do Evropského parlamentu a Parlamentu České republiky</v>
          </cell>
        </row>
        <row r="1282">
          <cell r="A1282">
            <v>98011</v>
          </cell>
          <cell r="B1282" t="str">
            <v>Povodně 2013</v>
          </cell>
        </row>
        <row r="1283">
          <cell r="A1283">
            <v>98012</v>
          </cell>
          <cell r="B1283" t="str">
            <v>Povodně 2014</v>
          </cell>
        </row>
        <row r="1284">
          <cell r="A1284">
            <v>98013</v>
          </cell>
          <cell r="B1284" t="str">
            <v>Krizové situace 2014 (mimo povodní)</v>
          </cell>
        </row>
        <row r="1285">
          <cell r="A1285">
            <v>98014</v>
          </cell>
          <cell r="B1285" t="str">
            <v>Krizové situace 2015 (mimo povodní)</v>
          </cell>
        </row>
        <row r="1286">
          <cell r="A1286">
            <v>98023</v>
          </cell>
          <cell r="B1286" t="str">
            <v>Účelová dotace na školy a školská zařízení zřizovaných obcemi - program č. 398886</v>
          </cell>
        </row>
        <row r="1287">
          <cell r="A1287">
            <v>98026</v>
          </cell>
          <cell r="B1287" t="str">
            <v>Účelové dotace na zajištění pobytu uprchlíků a krajanů</v>
          </cell>
        </row>
        <row r="1288">
          <cell r="A1288">
            <v>98027</v>
          </cell>
          <cell r="B1288" t="str">
            <v>Účelové dotace na místní komunikace - program č. 398881</v>
          </cell>
        </row>
        <row r="1289">
          <cell r="A1289">
            <v>98028</v>
          </cell>
          <cell r="B1289" t="str">
            <v>Účelové dotace na řešení mimořádných událostí</v>
          </cell>
        </row>
        <row r="1290">
          <cell r="A1290">
            <v>98031</v>
          </cell>
          <cell r="B1290" t="str">
            <v>Dotace na poštovné a poukázečné v rámci systému SSP</v>
          </cell>
        </row>
        <row r="1291">
          <cell r="A1291">
            <v>98035</v>
          </cell>
          <cell r="B1291" t="str">
            <v>Systémové dotace na protiradonová opatření</v>
          </cell>
        </row>
        <row r="1292">
          <cell r="A1292">
            <v>98036</v>
          </cell>
          <cell r="B1292" t="str">
            <v>Účelová dotace na dopravní obslužnost</v>
          </cell>
        </row>
        <row r="1293">
          <cell r="A1293">
            <v>98042</v>
          </cell>
          <cell r="B1293" t="str">
            <v>Účelové investiční dotace na řešení havarijních problémů ve zdravotnictví</v>
          </cell>
        </row>
        <row r="1294">
          <cell r="A1294">
            <v>98061</v>
          </cell>
          <cell r="B1294" t="str">
            <v>Účelové dotace na likvidaci ztrát a nákladů vzniklých morem prasat</v>
          </cell>
        </row>
        <row r="1295">
          <cell r="A1295">
            <v>98063</v>
          </cell>
          <cell r="B1295" t="str">
            <v>Účelové dotace na protidrogovou politiku</v>
          </cell>
        </row>
        <row r="1296">
          <cell r="A1296">
            <v>98064</v>
          </cell>
          <cell r="B1296" t="str">
            <v>Účelové dotace na projekty sociální prevence a prevence kriminality</v>
          </cell>
        </row>
        <row r="1297">
          <cell r="A1297">
            <v>98069</v>
          </cell>
          <cell r="B1297" t="str">
            <v>Účelové investiční dotace obcím</v>
          </cell>
        </row>
        <row r="1298">
          <cell r="A1298">
            <v>98071</v>
          </cell>
          <cell r="B1298" t="str">
            <v>Účelové dotace na výdaje spojené s volbami do Parlamentu České republiky</v>
          </cell>
        </row>
        <row r="1299">
          <cell r="A1299">
            <v>98072</v>
          </cell>
          <cell r="B1299" t="str">
            <v>Účelové dotace na sociální dávky</v>
          </cell>
        </row>
        <row r="1300">
          <cell r="A1300">
            <v>98074</v>
          </cell>
          <cell r="B1300" t="str">
            <v>Účelové dotace na výdaje spojené s volbami do zastupitelstev v obcích</v>
          </cell>
        </row>
        <row r="1301">
          <cell r="A1301">
            <v>98076</v>
          </cell>
          <cell r="B1301" t="str">
            <v>Účelové dotace na pozemkové úpravy podle vyhlášky MF ČR č.98/1992 Sb.</v>
          </cell>
        </row>
        <row r="1302">
          <cell r="A1302">
            <v>98084</v>
          </cell>
          <cell r="B1302" t="str">
            <v>Dotace na dopracování územních plánů</v>
          </cell>
        </row>
        <row r="1303">
          <cell r="A1303">
            <v>98097</v>
          </cell>
          <cell r="B1303" t="str">
            <v>Dotace na povodňové škody na majetku obcí</v>
          </cell>
        </row>
        <row r="1304">
          <cell r="A1304">
            <v>98110</v>
          </cell>
          <cell r="B1304" t="str">
            <v>Pojištění motorových vozidel požární techniky obcí</v>
          </cell>
        </row>
        <row r="1305">
          <cell r="A1305">
            <v>98112</v>
          </cell>
          <cell r="B1305" t="str">
            <v>Účelové neinvestiční dotace obcím z finančního vypořádání</v>
          </cell>
        </row>
        <row r="1306">
          <cell r="A1306">
            <v>98114</v>
          </cell>
          <cell r="B1306" t="str">
            <v>Neinvestiční dotace na řešení následků nemocí včelstev</v>
          </cell>
        </row>
        <row r="1307">
          <cell r="A1307">
            <v>98116</v>
          </cell>
          <cell r="B1307" t="str">
            <v>Účelové neinvestiční dotace obcím</v>
          </cell>
        </row>
        <row r="1308">
          <cell r="A1308">
            <v>98127</v>
          </cell>
          <cell r="B1308" t="str">
            <v>Neinvestiční půjčky a návratné finanční výpomoci územním rozpočtům</v>
          </cell>
        </row>
        <row r="1309">
          <cell r="A1309">
            <v>98130</v>
          </cell>
          <cell r="B1309" t="str">
            <v>Neinvestiční půjčky obcím na řešení nepříznivé finanční situace občanů v důsledku nevyplacených mezd jejich zaměstnavatelů</v>
          </cell>
        </row>
        <row r="1310">
          <cell r="A1310">
            <v>98135</v>
          </cell>
          <cell r="B1310" t="str">
            <v>Účelové dotace na výdaje spojené s volbami do zastupitelstev v krajích</v>
          </cell>
        </row>
        <row r="1311">
          <cell r="A1311">
            <v>98138</v>
          </cell>
          <cell r="B1311" t="str">
            <v>Podpora projektů Integrace romské komunity</v>
          </cell>
        </row>
        <row r="1312">
          <cell r="A1312">
            <v>98142</v>
          </cell>
          <cell r="B1312" t="str">
            <v>Převod některých správních činností od Policie ČR na OkÚ a mag. města</v>
          </cell>
        </row>
        <row r="1313">
          <cell r="A1313">
            <v>98172</v>
          </cell>
          <cell r="B1313" t="str">
            <v>Příspěvek na řešení restitucí budov obecních úřadů</v>
          </cell>
        </row>
        <row r="1314">
          <cell r="A1314">
            <v>98174</v>
          </cell>
          <cell r="B1314" t="str">
            <v>Účelové neinvestiční dotace krajům</v>
          </cell>
        </row>
        <row r="1315">
          <cell r="A1315">
            <v>98187</v>
          </cell>
          <cell r="B1315" t="str">
            <v>Účelové dotace na výdaje spojené se společnými volbami do Parlamentu ČR a zastupitelstev v obcích</v>
          </cell>
        </row>
        <row r="1316">
          <cell r="A1316">
            <v>98193</v>
          </cell>
          <cell r="B1316" t="str">
            <v>Účelové dotace na výdaje spojené se společnými volbami do Senátu a zastupitelstev krajů</v>
          </cell>
        </row>
        <row r="1317">
          <cell r="A1317">
            <v>98199</v>
          </cell>
          <cell r="B1317" t="str">
            <v>Návratné finanční výpomoci krajům</v>
          </cell>
        </row>
        <row r="1318">
          <cell r="A1318">
            <v>98202</v>
          </cell>
          <cell r="B1318" t="str">
            <v>Státní příspěvek pro zřizovatele zařízení pro děti vyžadující okamžitou pomoc</v>
          </cell>
        </row>
        <row r="1319">
          <cell r="A1319">
            <v>98216</v>
          </cell>
          <cell r="B1319" t="str">
            <v>Sociálně právní ochrana dětí u obcí</v>
          </cell>
        </row>
        <row r="1320">
          <cell r="A1320">
            <v>98250</v>
          </cell>
          <cell r="B1320" t="str">
            <v>Příspěvky na úhradu nákladů spojených se zabezpečením přípravy pro výkon státní správy</v>
          </cell>
        </row>
        <row r="1321">
          <cell r="A1321">
            <v>98253</v>
          </cell>
          <cell r="B1321" t="str">
            <v>Povodně 2002 - Záchranné práce</v>
          </cell>
        </row>
        <row r="1322">
          <cell r="A1322">
            <v>98254</v>
          </cell>
          <cell r="B1322" t="str">
            <v>Povodně 2002 - Strategie obnovy území</v>
          </cell>
        </row>
        <row r="1323">
          <cell r="A1323">
            <v>98255</v>
          </cell>
          <cell r="B1323" t="str">
            <v>Povodně 2002 - Mimořádné sociální dávky</v>
          </cell>
        </row>
        <row r="1324">
          <cell r="A1324">
            <v>98278</v>
          </cell>
          <cell r="B1324" t="str">
            <v>Náhrady škod způsobených vybranými zvláště chráněnými živočichy</v>
          </cell>
        </row>
        <row r="1325">
          <cell r="A1325">
            <v>98290</v>
          </cell>
          <cell r="B1325" t="str">
            <v>Účelové dotace na výdaje spojené s přípravou a konáním referenda o přistoupení ČR k Evropské unii</v>
          </cell>
        </row>
        <row r="1326">
          <cell r="A1326">
            <v>98297</v>
          </cell>
          <cell r="B1326" t="str">
            <v>Účelové dotace krajům na likvidaci léčiv</v>
          </cell>
        </row>
        <row r="1327">
          <cell r="A1327">
            <v>98332</v>
          </cell>
          <cell r="B1327" t="str">
            <v>Předcházení sociálního vyloučení v romských komunitách a odstraňování jeho důsledků</v>
          </cell>
        </row>
        <row r="1328">
          <cell r="A1328">
            <v>98335</v>
          </cell>
          <cell r="B1328" t="str">
            <v>Účelové dotace krajům - TBC</v>
          </cell>
        </row>
        <row r="1329">
          <cell r="A1329">
            <v>98348</v>
          </cell>
          <cell r="B1329" t="str">
            <v>Účelové dotace na výdaje spojené s přípravou a konáním voleb do Evropského Parlamentu</v>
          </cell>
        </row>
        <row r="1330">
          <cell r="A1330">
            <v>98350</v>
          </cell>
          <cell r="B1330" t="str">
            <v>Neinvestiční dotace krajům a obcím na úhradu závazků zdravotnických zařízení zřízených bývalými okresními úřady</v>
          </cell>
        </row>
        <row r="1331">
          <cell r="A1331">
            <v>98357</v>
          </cell>
          <cell r="B1331" t="str">
            <v>Financování běžného rozvoje územních samosprávných celků</v>
          </cell>
        </row>
        <row r="1332">
          <cell r="A1332">
            <v>98364</v>
          </cell>
          <cell r="B1332" t="str">
            <v>Podpora rozvoje a obnovy materiálně technické základny regionálního školství - program č. 298210 - NIV</v>
          </cell>
        </row>
        <row r="1333">
          <cell r="A1333">
            <v>98436</v>
          </cell>
          <cell r="B1333" t="str">
            <v>Podpora rozvoje a obnovy regionální infrastruktury - program č. 298110 - NIV</v>
          </cell>
        </row>
        <row r="1334">
          <cell r="A1334">
            <v>98488</v>
          </cell>
          <cell r="B1334" t="str">
            <v>Akce financované z rozhodnutí Poslanecké sněmovny Parlamentu - podprogram č. 298112 - NIV</v>
          </cell>
        </row>
        <row r="1335">
          <cell r="A1335">
            <v>98492</v>
          </cell>
          <cell r="B1335" t="str">
            <v>Účelové neinvestiční dotace dobrovolným svazkům obcí</v>
          </cell>
        </row>
        <row r="1336">
          <cell r="A1336">
            <v>98512</v>
          </cell>
          <cell r="B1336" t="str">
            <v>Výstavba a technická obnova školských zařízení v působnosti OkÚ a obcí - program č. 398210</v>
          </cell>
        </row>
        <row r="1337">
          <cell r="A1337">
            <v>98513</v>
          </cell>
          <cell r="B1337" t="str">
            <v>Výstavba a technická obnova staveb komunálního hospodářství - program č. 398320</v>
          </cell>
        </row>
        <row r="1338">
          <cell r="A1338">
            <v>98523</v>
          </cell>
          <cell r="B1338" t="str">
            <v>Účelové investiční dotace obcím z finančního vypořádání</v>
          </cell>
        </row>
        <row r="1339">
          <cell r="A1339">
            <v>98527</v>
          </cell>
          <cell r="B1339" t="str">
            <v>Technická opatření v pásmech ochrany vod - program č. 398020</v>
          </cell>
        </row>
        <row r="1340">
          <cell r="A1340">
            <v>98528</v>
          </cell>
          <cell r="B1340" t="str">
            <v>Rekonstrukce Národního divadla moravskoslezského Ostrava</v>
          </cell>
        </row>
        <row r="1341">
          <cell r="A1341">
            <v>98529</v>
          </cell>
          <cell r="B1341" t="str">
            <v>Dostavba divadla Šumperk</v>
          </cell>
        </row>
        <row r="1342">
          <cell r="A1342">
            <v>98530</v>
          </cell>
          <cell r="B1342" t="str">
            <v>Výstavba víceúčelového sportovního zařízení Bublava</v>
          </cell>
        </row>
        <row r="1343">
          <cell r="A1343">
            <v>98531</v>
          </cell>
          <cell r="B1343" t="str">
            <v>Rekonstrukce divadla Slaný</v>
          </cell>
        </row>
        <row r="1344">
          <cell r="A1344">
            <v>98532</v>
          </cell>
          <cell r="B1344" t="str">
            <v>Celková obnova historického jádra města Holešova</v>
          </cell>
        </row>
        <row r="1345">
          <cell r="A1345">
            <v>98533</v>
          </cell>
          <cell r="B1345" t="str">
            <v>Rekonstrukce gymnázia Slaný</v>
          </cell>
        </row>
        <row r="1346">
          <cell r="A1346">
            <v>98537</v>
          </cell>
          <cell r="B1346" t="str">
            <v>Rekonstrukce správního centra města Havířova</v>
          </cell>
        </row>
        <row r="1347">
          <cell r="A1347">
            <v>98542</v>
          </cell>
          <cell r="B1347" t="str">
            <v>Investiční půjčky a návratné finanční výpomoci územním rozpočtům</v>
          </cell>
        </row>
        <row r="1348">
          <cell r="A1348">
            <v>98558</v>
          </cell>
          <cell r="B1348" t="str">
            <v>Centrála OSN v České republice</v>
          </cell>
        </row>
        <row r="1349">
          <cell r="A1349">
            <v>98661</v>
          </cell>
          <cell r="B1349" t="str">
            <v>Podpora rozvoje a obnovy regionální infrastruktury – program č. 298110 - IV</v>
          </cell>
        </row>
        <row r="1350">
          <cell r="A1350">
            <v>98662</v>
          </cell>
          <cell r="B1350" t="str">
            <v>Podpora rozvoje a obnovy materiálně technické základny regionálního školství – program č. 298210</v>
          </cell>
        </row>
        <row r="1351">
          <cell r="A1351">
            <v>98663</v>
          </cell>
          <cell r="B1351" t="str">
            <v>Dotace poskytované obcím – program č. 398810</v>
          </cell>
        </row>
        <row r="1352">
          <cell r="A1352">
            <v>98704</v>
          </cell>
          <cell r="B1352" t="str">
            <v>Podpora rozvoje MTZ sportovních organizací - program č. 398510</v>
          </cell>
        </row>
        <row r="1353">
          <cell r="A1353">
            <v>98707</v>
          </cell>
          <cell r="B1353" t="str">
            <v>Dopravní stavby a navazující investice v městské infrastruktuře - MS 2004</v>
          </cell>
        </row>
        <row r="1354">
          <cell r="A1354">
            <v>98712</v>
          </cell>
          <cell r="B1354" t="str">
            <v>Investiční dotace krajům</v>
          </cell>
        </row>
        <row r="1355">
          <cell r="A1355">
            <v>98717</v>
          </cell>
          <cell r="B1355" t="str">
            <v>Investiční dotace krajům a obcím na úhradu závazků zdravotnických zařízení zřízených bývalými okresními úřady</v>
          </cell>
        </row>
        <row r="1356">
          <cell r="A1356">
            <v>98718</v>
          </cell>
          <cell r="B1356" t="str">
            <v>Financování investičního rozvoje územních samosprávných celků</v>
          </cell>
        </row>
        <row r="1357">
          <cell r="A1357">
            <v>98775</v>
          </cell>
          <cell r="B1357" t="str">
            <v>Mistrovství světa v klasickém lyžování 2009 - IV</v>
          </cell>
        </row>
        <row r="1358">
          <cell r="A1358">
            <v>98809</v>
          </cell>
          <cell r="B1358" t="str">
            <v>Akce financované z rozhodnutí Poslanecké sněmovny Parlamentu - podprogram č. 298112 - IV</v>
          </cell>
        </row>
        <row r="1359">
          <cell r="A1359">
            <v>98858</v>
          </cell>
          <cell r="B1359" t="str">
            <v>Akce financované z rozhodnutí Poslanecké sněmovny Parlamentu a vlády ČR - program č. 298220 - IV</v>
          </cell>
        </row>
        <row r="1360">
          <cell r="A1360">
            <v>98861</v>
          </cell>
          <cell r="B1360" t="str">
            <v>Výkupy pozemků pod krajskými komunikacemi</v>
          </cell>
        </row>
        <row r="1361">
          <cell r="A1361">
            <v>98875</v>
          </cell>
          <cell r="B1361" t="str">
            <v>Pořízení projektové dokumentace - Brdsko - IV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uální čerpání"/>
      <sheetName val="OrgC"/>
      <sheetName val="priloha_2b"/>
      <sheetName val="orJ"/>
      <sheetName val="polozky"/>
      <sheetName val="kap"/>
      <sheetName val="UZ"/>
      <sheetName val="paragrafy"/>
      <sheetName val="RO"/>
      <sheetName val="UP"/>
      <sheetName val="RO_FENIX_35_interky"/>
      <sheetName val="RO_FENIX_36_konečné"/>
      <sheetName val="RO_37_depozit"/>
      <sheetName val="RO_38_UVĚR"/>
      <sheetName val="RO_FENIX_ZM"/>
      <sheetName val="OrgC_rozčlenění"/>
      <sheetName val="List1"/>
      <sheetName val="RO_FENIX_RM"/>
    </sheetNames>
    <sheetDataSet>
      <sheetData sheetId="0"/>
      <sheetData sheetId="1"/>
      <sheetData sheetId="2"/>
      <sheetData sheetId="3"/>
      <sheetData sheetId="4">
        <row r="1">
          <cell r="A1" t="str">
            <v>SpPo</v>
          </cell>
          <cell r="B1" t="str">
            <v>Text</v>
          </cell>
        </row>
        <row r="2">
          <cell r="A2">
            <v>1111</v>
          </cell>
          <cell r="B2" t="str">
            <v>Daň z příj.fyz.osob ze závis.č</v>
          </cell>
        </row>
        <row r="3">
          <cell r="A3">
            <v>1112</v>
          </cell>
          <cell r="B3" t="str">
            <v>Daň z příj.fyz.os.z sam.výd.č.</v>
          </cell>
        </row>
        <row r="4">
          <cell r="A4">
            <v>1113</v>
          </cell>
          <cell r="B4" t="str">
            <v>Daň z příj.fyz.os.z kapit.výn.</v>
          </cell>
        </row>
        <row r="5">
          <cell r="A5">
            <v>1119</v>
          </cell>
          <cell r="B5" t="str">
            <v>Zruš.daně z př.fyzic.osob j.n.</v>
          </cell>
        </row>
        <row r="6">
          <cell r="A6">
            <v>1121</v>
          </cell>
          <cell r="B6" t="str">
            <v>Daň z příjmů právnických osob</v>
          </cell>
        </row>
        <row r="7">
          <cell r="A7">
            <v>1122</v>
          </cell>
          <cell r="B7" t="str">
            <v>Daň z příjmů práv.osob za obce</v>
          </cell>
        </row>
        <row r="8">
          <cell r="A8">
            <v>1123</v>
          </cell>
          <cell r="B8" t="str">
            <v>Daň z příj. práv.osob za kraje</v>
          </cell>
        </row>
        <row r="9">
          <cell r="A9">
            <v>1129</v>
          </cell>
          <cell r="B9" t="str">
            <v>Zruš.daně-příjem práv.osob</v>
          </cell>
        </row>
        <row r="10">
          <cell r="A10">
            <v>1211</v>
          </cell>
          <cell r="B10" t="str">
            <v>Daň z přidané hodnoty</v>
          </cell>
        </row>
        <row r="11">
          <cell r="A11">
            <v>1219</v>
          </cell>
          <cell r="B11" t="str">
            <v>Zrušené daně ze zboží a služeb</v>
          </cell>
        </row>
        <row r="12">
          <cell r="A12">
            <v>1221</v>
          </cell>
          <cell r="B12" t="str">
            <v>Spotř. daň z minerálních olejů</v>
          </cell>
        </row>
        <row r="13">
          <cell r="A13">
            <v>1222</v>
          </cell>
          <cell r="B13" t="str">
            <v>Spotřební daň z lihu</v>
          </cell>
        </row>
        <row r="14">
          <cell r="A14">
            <v>1223</v>
          </cell>
          <cell r="B14" t="str">
            <v>Spotřební daň z piva</v>
          </cell>
        </row>
        <row r="15">
          <cell r="A15">
            <v>1224</v>
          </cell>
          <cell r="B15" t="str">
            <v>Spotř.daň z vína a meziproduk.</v>
          </cell>
        </row>
        <row r="16">
          <cell r="A16">
            <v>1225</v>
          </cell>
          <cell r="B16" t="str">
            <v>Spotřební daň z tabák.výrobků</v>
          </cell>
        </row>
        <row r="17">
          <cell r="A17">
            <v>1226</v>
          </cell>
          <cell r="B17" t="str">
            <v>Poplat.-látky poškozující o.v.</v>
          </cell>
        </row>
        <row r="18">
          <cell r="A18">
            <v>1227</v>
          </cell>
          <cell r="B18" t="str">
            <v>Přípl.k vstup.-veř.produk.kino</v>
          </cell>
        </row>
        <row r="19">
          <cell r="A19">
            <v>1321</v>
          </cell>
          <cell r="B19" t="str">
            <v>Daň silniční</v>
          </cell>
        </row>
        <row r="20">
          <cell r="A20">
            <v>1322</v>
          </cell>
          <cell r="B20" t="str">
            <v>Popl.za užív.dálnic,rychl.sil.</v>
          </cell>
        </row>
        <row r="21">
          <cell r="A21">
            <v>1331</v>
          </cell>
          <cell r="B21" t="str">
            <v>Poplatky-vypouštění odpad.vod</v>
          </cell>
        </row>
        <row r="22">
          <cell r="A22">
            <v>1332</v>
          </cell>
          <cell r="B22" t="str">
            <v>Popl. za znečišťování ovzduší</v>
          </cell>
        </row>
        <row r="23">
          <cell r="A23">
            <v>1333</v>
          </cell>
          <cell r="B23" t="str">
            <v>Poplatky za uložení odpadů</v>
          </cell>
        </row>
        <row r="24">
          <cell r="A24">
            <v>1334</v>
          </cell>
          <cell r="B24" t="str">
            <v>Odvody za odnětí půdy-z.p.f.</v>
          </cell>
        </row>
        <row r="25">
          <cell r="A25">
            <v>1335</v>
          </cell>
          <cell r="B25" t="str">
            <v>Popl.-odnětí poz.-funkce lesa</v>
          </cell>
        </row>
        <row r="26">
          <cell r="A26">
            <v>1336</v>
          </cell>
          <cell r="B26" t="str">
            <v>Popl.za povol.vypouš.odpad.vod</v>
          </cell>
        </row>
        <row r="27">
          <cell r="A27">
            <v>1337</v>
          </cell>
          <cell r="B27" t="str">
            <v>Poplatek-likvidace kom.odpadu</v>
          </cell>
        </row>
        <row r="28">
          <cell r="A28">
            <v>1338</v>
          </cell>
          <cell r="B28" t="str">
            <v>Reg.a eviden. poplat. za obaly</v>
          </cell>
        </row>
        <row r="29">
          <cell r="A29">
            <v>1339</v>
          </cell>
          <cell r="B29" t="str">
            <v>Ost.popl.a odvody-živ.prostř.</v>
          </cell>
        </row>
        <row r="30">
          <cell r="A30">
            <v>1340</v>
          </cell>
          <cell r="B30" t="str">
            <v>Poplatek za komunální odpad</v>
          </cell>
        </row>
        <row r="31">
          <cell r="A31">
            <v>1341</v>
          </cell>
          <cell r="B31" t="str">
            <v>Poplatek ze psů</v>
          </cell>
        </row>
        <row r="32">
          <cell r="A32">
            <v>1342</v>
          </cell>
          <cell r="B32" t="str">
            <v>Popl.za lázeň.nebo rekr.pobyt</v>
          </cell>
        </row>
        <row r="33">
          <cell r="A33">
            <v>1343</v>
          </cell>
          <cell r="B33" t="str">
            <v>Popl.užívání veřej.prostranst.</v>
          </cell>
        </row>
        <row r="34">
          <cell r="A34">
            <v>1344</v>
          </cell>
          <cell r="B34" t="str">
            <v>Poplatek ze vstupného</v>
          </cell>
        </row>
        <row r="35">
          <cell r="A35">
            <v>1345</v>
          </cell>
          <cell r="B35" t="str">
            <v>Poplatek z ubytovací kapacity</v>
          </cell>
        </row>
        <row r="36">
          <cell r="A36">
            <v>1346</v>
          </cell>
          <cell r="B36" t="str">
            <v>Popl.za povol.k vjezdu do v.m.</v>
          </cell>
        </row>
        <row r="37">
          <cell r="A37">
            <v>1347</v>
          </cell>
          <cell r="B37" t="str">
            <v>Popl. za prov.výh.hr.přístroj</v>
          </cell>
        </row>
        <row r="38">
          <cell r="A38">
            <v>1348</v>
          </cell>
          <cell r="B38" t="str">
            <v>Popl.za zhodnoc.staveb.pozemku</v>
          </cell>
        </row>
        <row r="39">
          <cell r="A39">
            <v>1349</v>
          </cell>
          <cell r="B39" t="str">
            <v>Zrušené místní poplatky</v>
          </cell>
        </row>
        <row r="40">
          <cell r="A40">
            <v>1351</v>
          </cell>
          <cell r="B40" t="str">
            <v>Odvod výtěž.z provoz. loterií</v>
          </cell>
        </row>
        <row r="41">
          <cell r="A41">
            <v>1352</v>
          </cell>
          <cell r="B41" t="str">
            <v>Odvod za státní dozor</v>
          </cell>
        </row>
        <row r="42">
          <cell r="A42">
            <v>1353</v>
          </cell>
          <cell r="B42" t="str">
            <v>Příjmy za zkoušky-řidič.opráv.</v>
          </cell>
        </row>
        <row r="43">
          <cell r="A43">
            <v>1354</v>
          </cell>
          <cell r="B43" t="str">
            <v>Příjmy z licencí pro kam.dopr.</v>
          </cell>
        </row>
        <row r="44">
          <cell r="A44">
            <v>1359</v>
          </cell>
          <cell r="B44" t="str">
            <v>Ostatní odvody z vyb.čin.-j.n.</v>
          </cell>
        </row>
        <row r="45">
          <cell r="A45">
            <v>1361</v>
          </cell>
          <cell r="B45" t="str">
            <v>Správní poplatky</v>
          </cell>
        </row>
        <row r="46">
          <cell r="A46">
            <v>1401</v>
          </cell>
          <cell r="B46" t="str">
            <v>Clo</v>
          </cell>
        </row>
        <row r="47">
          <cell r="A47">
            <v>1402</v>
          </cell>
          <cell r="B47" t="str">
            <v>Podíl na clech</v>
          </cell>
        </row>
        <row r="48">
          <cell r="A48">
            <v>1409</v>
          </cell>
          <cell r="B48" t="str">
            <v>Zruš.daně z mezin.obch.a tran.</v>
          </cell>
        </row>
        <row r="49">
          <cell r="A49">
            <v>1511</v>
          </cell>
          <cell r="B49" t="str">
            <v>Daň z nemovitostí</v>
          </cell>
        </row>
        <row r="50">
          <cell r="A50">
            <v>1521</v>
          </cell>
          <cell r="B50" t="str">
            <v>Daň dědická</v>
          </cell>
        </row>
        <row r="51">
          <cell r="A51">
            <v>1522</v>
          </cell>
          <cell r="B51" t="str">
            <v>Daň darovací</v>
          </cell>
        </row>
        <row r="52">
          <cell r="A52">
            <v>1523</v>
          </cell>
          <cell r="B52" t="str">
            <v>Daň z převodu nemovitostí</v>
          </cell>
        </row>
        <row r="53">
          <cell r="A53">
            <v>1529</v>
          </cell>
          <cell r="B53" t="str">
            <v>Zruš.daně z maj.a kap.převodů</v>
          </cell>
        </row>
        <row r="54">
          <cell r="A54">
            <v>1611</v>
          </cell>
          <cell r="B54" t="str">
            <v>Poj.na důch.poj.-zaměstnavatel</v>
          </cell>
        </row>
        <row r="55">
          <cell r="A55">
            <v>1612</v>
          </cell>
          <cell r="B55" t="str">
            <v>Poj.na důch.poj.-zaměstnanec</v>
          </cell>
        </row>
        <row r="56">
          <cell r="A56">
            <v>1613</v>
          </cell>
          <cell r="B56" t="str">
            <v>Pojistné na důch.pojiš.od OSVČ</v>
          </cell>
        </row>
        <row r="57">
          <cell r="A57">
            <v>1614</v>
          </cell>
          <cell r="B57" t="str">
            <v>Poj.na nem.poj.-zaměstnavatel</v>
          </cell>
        </row>
        <row r="58">
          <cell r="A58">
            <v>1615</v>
          </cell>
          <cell r="B58" t="str">
            <v>Poj.na nem.poj.-zaměstnanec</v>
          </cell>
        </row>
        <row r="59">
          <cell r="A59">
            <v>1617</v>
          </cell>
          <cell r="B59" t="str">
            <v>Přís.na pol.zam.-zaměstnavatel</v>
          </cell>
        </row>
        <row r="60">
          <cell r="A60">
            <v>1618</v>
          </cell>
          <cell r="B60" t="str">
            <v>Přísp.na pol.zam.-zaměstnanec</v>
          </cell>
        </row>
        <row r="61">
          <cell r="A61">
            <v>1621</v>
          </cell>
          <cell r="B61" t="str">
            <v>Přísp.na polit.zaměstn.od OSVČ</v>
          </cell>
        </row>
        <row r="62">
          <cell r="A62">
            <v>1627</v>
          </cell>
          <cell r="B62" t="str">
            <v>Přirážky k pojistnému</v>
          </cell>
        </row>
        <row r="63">
          <cell r="A63">
            <v>1628</v>
          </cell>
          <cell r="B63" t="str">
            <v>Příslušenství pojistného</v>
          </cell>
        </row>
        <row r="64">
          <cell r="A64">
            <v>1631</v>
          </cell>
          <cell r="B64" t="str">
            <v>Poj.na zdr.poj.-zaměstnavatel</v>
          </cell>
        </row>
        <row r="65">
          <cell r="A65">
            <v>1632</v>
          </cell>
          <cell r="B65" t="str">
            <v>Poj.na zdr.poj.-zaměstnanec</v>
          </cell>
        </row>
        <row r="66">
          <cell r="A66">
            <v>1633</v>
          </cell>
          <cell r="B66" t="str">
            <v>Poj.na zdr.poj. od OSVČ</v>
          </cell>
        </row>
        <row r="67">
          <cell r="A67">
            <v>1638</v>
          </cell>
          <cell r="B67" t="str">
            <v>Příslušen.poj.na zdr.pojištění</v>
          </cell>
        </row>
        <row r="68">
          <cell r="A68">
            <v>1641</v>
          </cell>
          <cell r="B68" t="str">
            <v>Pojistné na úrazové pojištění</v>
          </cell>
        </row>
        <row r="69">
          <cell r="A69">
            <v>1642</v>
          </cell>
          <cell r="B69" t="str">
            <v>Přirážky k pojistnému</v>
          </cell>
        </row>
        <row r="70">
          <cell r="A70">
            <v>1643</v>
          </cell>
          <cell r="B70" t="str">
            <v>Příslušenství pojistného</v>
          </cell>
        </row>
        <row r="71">
          <cell r="A71">
            <v>1691</v>
          </cell>
          <cell r="B71" t="str">
            <v>Zruš.daně a odvody z obj. mezd</v>
          </cell>
        </row>
        <row r="72">
          <cell r="A72">
            <v>1701</v>
          </cell>
          <cell r="B72" t="str">
            <v>Nerozúčt.a neident.daň.příjmy</v>
          </cell>
        </row>
        <row r="73">
          <cell r="A73">
            <v>1702</v>
          </cell>
          <cell r="B73" t="str">
            <v>Tržby z prodeje kolků</v>
          </cell>
        </row>
        <row r="74">
          <cell r="A74">
            <v>1703</v>
          </cell>
          <cell r="B74" t="str">
            <v>Odvody-změněná prac.schopnost</v>
          </cell>
        </row>
        <row r="75">
          <cell r="A75">
            <v>1704</v>
          </cell>
          <cell r="B75" t="str">
            <v>Příslušenství</v>
          </cell>
        </row>
        <row r="76">
          <cell r="A76">
            <v>1705</v>
          </cell>
          <cell r="B76" t="str">
            <v>Podíl na dávkách z cukru</v>
          </cell>
        </row>
        <row r="77">
          <cell r="A77">
            <v>1706</v>
          </cell>
          <cell r="B77" t="str">
            <v>Dávky z cukru</v>
          </cell>
        </row>
        <row r="78">
          <cell r="A78">
            <v>2111</v>
          </cell>
          <cell r="B78" t="str">
            <v>Příj.z poskyt.služeb a výrobků</v>
          </cell>
        </row>
        <row r="79">
          <cell r="A79">
            <v>2112</v>
          </cell>
          <cell r="B79" t="str">
            <v>Příj.z prodeje zboží</v>
          </cell>
        </row>
        <row r="80">
          <cell r="A80">
            <v>2113</v>
          </cell>
          <cell r="B80" t="str">
            <v>Příjmy ze školného</v>
          </cell>
        </row>
        <row r="81">
          <cell r="A81">
            <v>2114</v>
          </cell>
          <cell r="B81" t="str">
            <v>Mýtné</v>
          </cell>
        </row>
        <row r="82">
          <cell r="A82">
            <v>2119</v>
          </cell>
          <cell r="B82" t="str">
            <v>Ostatní příjmy z vlastní čin.</v>
          </cell>
        </row>
        <row r="83">
          <cell r="A83">
            <v>2121</v>
          </cell>
          <cell r="B83" t="str">
            <v>Odvody přebytků ústřed.banky</v>
          </cell>
        </row>
        <row r="84">
          <cell r="A84">
            <v>2122</v>
          </cell>
          <cell r="B84" t="str">
            <v>Odvody PO</v>
          </cell>
        </row>
        <row r="85">
          <cell r="A85">
            <v>2123</v>
          </cell>
          <cell r="B85" t="str">
            <v>Ostatní odvody PO</v>
          </cell>
        </row>
        <row r="86">
          <cell r="A86">
            <v>2124</v>
          </cell>
          <cell r="B86" t="str">
            <v>Odv.škol.pr.os.zříz.st.,kr.,ob</v>
          </cell>
        </row>
        <row r="87">
          <cell r="A87">
            <v>2129</v>
          </cell>
          <cell r="B87" t="str">
            <v>Ost.odvo.přebytků org.s př.vzt</v>
          </cell>
        </row>
        <row r="88">
          <cell r="A88">
            <v>2131</v>
          </cell>
          <cell r="B88" t="str">
            <v>Příjmy z pronájmu pozemků</v>
          </cell>
        </row>
        <row r="89">
          <cell r="A89">
            <v>2132</v>
          </cell>
          <cell r="B89" t="str">
            <v>Příj.z pronáj.ost.nemovitostí</v>
          </cell>
        </row>
        <row r="90">
          <cell r="A90">
            <v>2133</v>
          </cell>
          <cell r="B90" t="str">
            <v>Příjmy z pronájmu mov.věcí</v>
          </cell>
        </row>
        <row r="91">
          <cell r="A91">
            <v>2139</v>
          </cell>
          <cell r="B91" t="str">
            <v>Ostatní příjmy z pronáj.majet.</v>
          </cell>
        </row>
        <row r="92">
          <cell r="A92">
            <v>2141</v>
          </cell>
          <cell r="B92" t="str">
            <v>Příjmy z úroků (část)</v>
          </cell>
        </row>
        <row r="93">
          <cell r="A93">
            <v>2142</v>
          </cell>
          <cell r="B93" t="str">
            <v>Př.z podílů na zisku a divid.</v>
          </cell>
        </row>
        <row r="94">
          <cell r="A94">
            <v>2143</v>
          </cell>
          <cell r="B94" t="str">
            <v>Realizované kurzové zisky</v>
          </cell>
        </row>
        <row r="95">
          <cell r="A95">
            <v>2144</v>
          </cell>
          <cell r="B95" t="str">
            <v>Příjmy z úroků ze stát.dluhop.</v>
          </cell>
        </row>
        <row r="96">
          <cell r="A96">
            <v>2145</v>
          </cell>
          <cell r="B96" t="str">
            <v>Příjmy z úroků z komun.dluhop.</v>
          </cell>
        </row>
        <row r="97">
          <cell r="A97">
            <v>2149</v>
          </cell>
          <cell r="B97" t="str">
            <v>Ostatní příjmy z výnosů fin.majetku</v>
          </cell>
        </row>
        <row r="98">
          <cell r="A98">
            <v>2151</v>
          </cell>
          <cell r="B98" t="str">
            <v>Soudní poplatky</v>
          </cell>
        </row>
        <row r="99">
          <cell r="A99">
            <v>2210</v>
          </cell>
          <cell r="B99" t="str">
            <v>Přijaté sankční platby</v>
          </cell>
        </row>
        <row r="100">
          <cell r="A100">
            <v>2211</v>
          </cell>
          <cell r="B100" t="str">
            <v>Sanční platby</v>
          </cell>
        </row>
        <row r="101">
          <cell r="A101">
            <v>2212</v>
          </cell>
          <cell r="B101" t="str">
            <v>Pokuty</v>
          </cell>
        </row>
        <row r="102">
          <cell r="A102">
            <v>2221</v>
          </cell>
          <cell r="B102" t="str">
            <v>Přijaté vrat.transferů od JVR</v>
          </cell>
        </row>
        <row r="103">
          <cell r="A103">
            <v>2222</v>
          </cell>
          <cell r="B103" t="str">
            <v>Ost.příj.z FV před.let od JVR</v>
          </cell>
        </row>
        <row r="104">
          <cell r="A104">
            <v>2223</v>
          </cell>
          <cell r="B104" t="str">
            <v>Příj.z FV min.let kraj-obce</v>
          </cell>
        </row>
        <row r="105">
          <cell r="A105">
            <v>2224</v>
          </cell>
          <cell r="B105" t="str">
            <v>Vratky nevyuž.prostředků z NF</v>
          </cell>
        </row>
        <row r="106">
          <cell r="A106">
            <v>2225</v>
          </cell>
          <cell r="B106" t="str">
            <v>Úhrada pr.-zákon o ochraně zam</v>
          </cell>
        </row>
        <row r="107">
          <cell r="A107">
            <v>2226</v>
          </cell>
          <cell r="B107" t="str">
            <v>Příjmy z fin.vyp.min.let-obce</v>
          </cell>
        </row>
        <row r="108">
          <cell r="A108">
            <v>2227</v>
          </cell>
          <cell r="B108" t="str">
            <v>Příjmy z fin.vyp.min.let-regio</v>
          </cell>
        </row>
        <row r="109">
          <cell r="A109">
            <v>2229</v>
          </cell>
          <cell r="B109" t="str">
            <v>Ost.přijaté vratky transferů</v>
          </cell>
        </row>
        <row r="110">
          <cell r="A110">
            <v>2310</v>
          </cell>
          <cell r="B110" t="str">
            <v>Př.z prod.krát.a drob.dlouh.m.</v>
          </cell>
        </row>
        <row r="111">
          <cell r="A111">
            <v>2321</v>
          </cell>
          <cell r="B111" t="str">
            <v>Přijaté neinvestiční dary</v>
          </cell>
        </row>
        <row r="112">
          <cell r="A112">
            <v>2322</v>
          </cell>
          <cell r="B112" t="str">
            <v>Přijaté pojistné náhrady</v>
          </cell>
        </row>
        <row r="113">
          <cell r="A113">
            <v>2324</v>
          </cell>
          <cell r="B113" t="str">
            <v>Přij.nekapit.příspěvky,náhrady</v>
          </cell>
        </row>
        <row r="114">
          <cell r="A114">
            <v>2325</v>
          </cell>
          <cell r="B114" t="str">
            <v>Vratky p.z NF-vyrovnání k.roz.</v>
          </cell>
        </row>
        <row r="115">
          <cell r="A115">
            <v>2326</v>
          </cell>
          <cell r="B115" t="str">
            <v>Vratky p.z NF-neplnění mez.sml</v>
          </cell>
        </row>
        <row r="116">
          <cell r="A116">
            <v>2327</v>
          </cell>
          <cell r="B116" t="str">
            <v>Úhr.p.-SR odvedl ES za NF</v>
          </cell>
        </row>
        <row r="117">
          <cell r="A117">
            <v>2328</v>
          </cell>
          <cell r="B117" t="str">
            <v>Neidentifikované příjmy</v>
          </cell>
        </row>
        <row r="118">
          <cell r="A118">
            <v>2329</v>
          </cell>
          <cell r="B118" t="str">
            <v>Ostatní nedaňové příjmy j.n.</v>
          </cell>
        </row>
        <row r="119">
          <cell r="A119">
            <v>2341</v>
          </cell>
          <cell r="B119" t="str">
            <v>Popl.za využ.zdr.přir.min.vody</v>
          </cell>
        </row>
        <row r="120">
          <cell r="A120">
            <v>2342</v>
          </cell>
          <cell r="B120" t="str">
            <v>Platby za odebr.množ.pod.vody</v>
          </cell>
        </row>
        <row r="121">
          <cell r="A121">
            <v>2343</v>
          </cell>
          <cell r="B121" t="str">
            <v>Př.z úhr.vydob.prost.,vyd.ner.</v>
          </cell>
        </row>
        <row r="122">
          <cell r="A122">
            <v>2351</v>
          </cell>
          <cell r="B122" t="str">
            <v>Popl.za udrž.patentu v platn.</v>
          </cell>
        </row>
        <row r="123">
          <cell r="A123">
            <v>2352</v>
          </cell>
          <cell r="B123" t="str">
            <v>Popl.za udrž.evr.paten.v plat</v>
          </cell>
        </row>
        <row r="124">
          <cell r="A124">
            <v>2353</v>
          </cell>
          <cell r="B124" t="str">
            <v>Popl.za udr.dod.ochr.osv.p.lec</v>
          </cell>
        </row>
        <row r="125">
          <cell r="A125">
            <v>2361</v>
          </cell>
          <cell r="B125" t="str">
            <v>Pojist.na nemoc.pojiš.od OSVČ</v>
          </cell>
        </row>
        <row r="126">
          <cell r="A126">
            <v>2362</v>
          </cell>
          <cell r="B126" t="str">
            <v>Dobrov.pojistné na důch.poj.</v>
          </cell>
        </row>
        <row r="127">
          <cell r="A127">
            <v>2411</v>
          </cell>
          <cell r="B127" t="str">
            <v>Splátky půj.prostř.od fyz.osob</v>
          </cell>
        </row>
        <row r="128">
          <cell r="A128">
            <v>2412</v>
          </cell>
          <cell r="B128" t="str">
            <v>Splátky půj.pr.-práv.os.-nefin</v>
          </cell>
        </row>
        <row r="129">
          <cell r="A129">
            <v>2413</v>
          </cell>
          <cell r="B129" t="str">
            <v>Splátky půj.pr.-práv.os.-finan</v>
          </cell>
        </row>
        <row r="130">
          <cell r="A130">
            <v>2414</v>
          </cell>
          <cell r="B130" t="str">
            <v>Splátky půj.pr.-pod.ve vl.stát</v>
          </cell>
        </row>
        <row r="131">
          <cell r="A131">
            <v>2420</v>
          </cell>
          <cell r="B131" t="str">
            <v>Splátky půj.prostř. od OPS</v>
          </cell>
        </row>
        <row r="132">
          <cell r="A132">
            <v>2431</v>
          </cell>
          <cell r="B132" t="str">
            <v>Splátky půj.prostředků od SR</v>
          </cell>
        </row>
        <row r="133">
          <cell r="A133">
            <v>2432</v>
          </cell>
          <cell r="B133" t="str">
            <v>Splátky půj.prostředků od SF</v>
          </cell>
        </row>
        <row r="134">
          <cell r="A134">
            <v>2433</v>
          </cell>
          <cell r="B134" t="str">
            <v>Splátky p.p.-zvl.fondy ústř.ú.</v>
          </cell>
        </row>
        <row r="135">
          <cell r="A135">
            <v>2434</v>
          </cell>
          <cell r="B135" t="str">
            <v>Splátky p.p.-f.soc.,zdrav.poj.</v>
          </cell>
        </row>
        <row r="136">
          <cell r="A136">
            <v>2439</v>
          </cell>
          <cell r="B136" t="str">
            <v>Ost.splátky p.prostř.od veř.ro</v>
          </cell>
        </row>
        <row r="137">
          <cell r="A137">
            <v>2441</v>
          </cell>
          <cell r="B137" t="str">
            <v>Splátky půjč. prostř. od obcí</v>
          </cell>
        </row>
        <row r="138">
          <cell r="A138">
            <v>2442</v>
          </cell>
          <cell r="B138" t="str">
            <v>Splátky půjč. prostř. od krajů</v>
          </cell>
        </row>
        <row r="139">
          <cell r="A139">
            <v>2443</v>
          </cell>
          <cell r="B139" t="str">
            <v>Splátky půjč.prostř.od reg.rad</v>
          </cell>
        </row>
        <row r="140">
          <cell r="A140">
            <v>2449</v>
          </cell>
          <cell r="B140" t="str">
            <v>Ost.splátky p.p. od VR územ.ú.</v>
          </cell>
        </row>
        <row r="141">
          <cell r="A141">
            <v>2451</v>
          </cell>
          <cell r="B141" t="str">
            <v>Splátky půj.prostř. od PO</v>
          </cell>
        </row>
        <row r="142">
          <cell r="A142">
            <v>2452</v>
          </cell>
          <cell r="B142" t="str">
            <v>Splátky půj.prostř.od vys.škol</v>
          </cell>
        </row>
        <row r="143">
          <cell r="A143">
            <v>2459</v>
          </cell>
          <cell r="B143" t="str">
            <v>Splátky půj.prostř.od ost.subj</v>
          </cell>
        </row>
        <row r="144">
          <cell r="A144">
            <v>2460</v>
          </cell>
          <cell r="B144" t="str">
            <v>Splátky půj.pr.od obyvatelstva</v>
          </cell>
        </row>
        <row r="145">
          <cell r="A145">
            <v>2470</v>
          </cell>
          <cell r="B145" t="str">
            <v>Splátky půj.prost.ze zahraničí</v>
          </cell>
        </row>
        <row r="146">
          <cell r="A146">
            <v>2481</v>
          </cell>
          <cell r="B146" t="str">
            <v>Příjmy od dluž.za real.záruk</v>
          </cell>
        </row>
        <row r="147">
          <cell r="A147">
            <v>2482</v>
          </cell>
          <cell r="B147" t="str">
            <v>Příjmy od dluž.za zapl.dodávek</v>
          </cell>
        </row>
        <row r="148">
          <cell r="A148">
            <v>3111</v>
          </cell>
          <cell r="B148" t="str">
            <v>Příjmy z prodeje pozemků</v>
          </cell>
        </row>
        <row r="149">
          <cell r="A149">
            <v>3112</v>
          </cell>
          <cell r="B149" t="str">
            <v>Příjmy z prod.ost.nemovitostí</v>
          </cell>
        </row>
        <row r="150">
          <cell r="A150">
            <v>3113</v>
          </cell>
          <cell r="B150" t="str">
            <v>Příjmy z prodeje ost. HDM</v>
          </cell>
        </row>
        <row r="151">
          <cell r="A151">
            <v>3114</v>
          </cell>
          <cell r="B151" t="str">
            <v>Příjmy z prodeje NDM</v>
          </cell>
        </row>
        <row r="152">
          <cell r="A152">
            <v>3119</v>
          </cell>
          <cell r="B152" t="str">
            <v>Ostatní příjmy z prodeje DM</v>
          </cell>
        </row>
        <row r="153">
          <cell r="A153">
            <v>3121</v>
          </cell>
          <cell r="B153" t="str">
            <v>Přijaté dary na pořízení DM</v>
          </cell>
        </row>
        <row r="154">
          <cell r="A154">
            <v>3122</v>
          </cell>
          <cell r="B154" t="str">
            <v>Přij.příspěvky na pořízení DM</v>
          </cell>
        </row>
        <row r="155">
          <cell r="A155">
            <v>3129</v>
          </cell>
          <cell r="B155" t="str">
            <v>Ostatní investiční příjmy j.n.</v>
          </cell>
        </row>
        <row r="156">
          <cell r="A156">
            <v>3201</v>
          </cell>
          <cell r="B156" t="str">
            <v>Příjmy z prodeje akcií</v>
          </cell>
        </row>
        <row r="157">
          <cell r="A157">
            <v>3202</v>
          </cell>
          <cell r="B157" t="str">
            <v>Příjmy z prodeje majet.podílů</v>
          </cell>
        </row>
        <row r="158">
          <cell r="A158">
            <v>4111</v>
          </cell>
          <cell r="B158" t="str">
            <v>Neinv.přijaté transf.z VPS SR</v>
          </cell>
        </row>
        <row r="159">
          <cell r="A159">
            <v>4112</v>
          </cell>
          <cell r="B159" t="str">
            <v>Neinv.přij.tran.ze SR-s.d.vzt.</v>
          </cell>
        </row>
        <row r="160">
          <cell r="A160">
            <v>4113</v>
          </cell>
          <cell r="B160" t="str">
            <v>Neinv.přijaté transfery ze SF</v>
          </cell>
        </row>
        <row r="161">
          <cell r="A161">
            <v>4114</v>
          </cell>
          <cell r="B161" t="str">
            <v>Neinv.přij.tran.-zvl.f.ústř.ú</v>
          </cell>
        </row>
        <row r="162">
          <cell r="A162">
            <v>4115</v>
          </cell>
          <cell r="B162" t="str">
            <v>Neinv.př.tran.od f.soc.zdr.poj</v>
          </cell>
        </row>
        <row r="163">
          <cell r="A163">
            <v>4116</v>
          </cell>
          <cell r="B163" t="str">
            <v>Ost.neinv.přij.transfery ze SR</v>
          </cell>
        </row>
        <row r="164">
          <cell r="A164">
            <v>4118</v>
          </cell>
          <cell r="B164" t="str">
            <v>Neinvestiční převody z NF</v>
          </cell>
        </row>
        <row r="165">
          <cell r="A165">
            <v>4119</v>
          </cell>
          <cell r="B165" t="str">
            <v>Ost.neinv.př.tran.od r.ústř.ú.</v>
          </cell>
        </row>
        <row r="166">
          <cell r="A166">
            <v>4121</v>
          </cell>
          <cell r="B166" t="str">
            <v>Neinv.přijaté transf.od obcí</v>
          </cell>
        </row>
        <row r="167">
          <cell r="A167">
            <v>4122</v>
          </cell>
          <cell r="B167" t="str">
            <v>Neinv.přijaté transf.od krajů</v>
          </cell>
        </row>
        <row r="168">
          <cell r="A168">
            <v>4123</v>
          </cell>
          <cell r="B168" t="str">
            <v>Neinv.přijaté transf.-reg.rada</v>
          </cell>
        </row>
        <row r="169">
          <cell r="A169">
            <v>4129</v>
          </cell>
          <cell r="B169" t="str">
            <v>Ost.neinv.př.tran.od r.územ.ú.</v>
          </cell>
        </row>
        <row r="170">
          <cell r="A170">
            <v>4131</v>
          </cell>
          <cell r="B170" t="str">
            <v>Přev.z vl.fondů hosp.činnosti</v>
          </cell>
        </row>
        <row r="171">
          <cell r="A171">
            <v>4132</v>
          </cell>
          <cell r="B171" t="str">
            <v>Přev.z ostat. vlastních fondů</v>
          </cell>
        </row>
        <row r="172">
          <cell r="A172">
            <v>4133</v>
          </cell>
          <cell r="B172" t="str">
            <v>Převody z vl.rezervních fondů</v>
          </cell>
        </row>
        <row r="173">
          <cell r="A173">
            <v>4134</v>
          </cell>
          <cell r="B173" t="str">
            <v>Převody z rozpočtových účtů</v>
          </cell>
        </row>
        <row r="174">
          <cell r="A174">
            <v>4135</v>
          </cell>
          <cell r="B174" t="str">
            <v>Převody z rezervních fondů OSS</v>
          </cell>
        </row>
        <row r="175">
          <cell r="A175">
            <v>4136</v>
          </cell>
          <cell r="B175" t="str">
            <v>Převody z jiných fondů OSS</v>
          </cell>
        </row>
        <row r="176">
          <cell r="A176">
            <v>4139</v>
          </cell>
          <cell r="B176" t="str">
            <v>Ost.převody z vlastních fondů</v>
          </cell>
        </row>
        <row r="177">
          <cell r="A177">
            <v>4151</v>
          </cell>
          <cell r="B177" t="str">
            <v>Neinv.přij.transf.od ciz.stát</v>
          </cell>
        </row>
        <row r="178">
          <cell r="A178">
            <v>4152</v>
          </cell>
          <cell r="B178" t="str">
            <v>Neinv.přij.tran.-mezinár.inst</v>
          </cell>
        </row>
        <row r="179">
          <cell r="A179">
            <v>4153</v>
          </cell>
          <cell r="B179" t="str">
            <v>Neinv.transfery přijaté od EU</v>
          </cell>
        </row>
        <row r="180">
          <cell r="A180">
            <v>4154</v>
          </cell>
          <cell r="B180" t="str">
            <v>Přij.kompenz.platby z rozp.EU</v>
          </cell>
        </row>
        <row r="181">
          <cell r="A181">
            <v>4159</v>
          </cell>
          <cell r="B181" t="str">
            <v>Ost.neinv.přij.transf.ze zahr.</v>
          </cell>
        </row>
        <row r="182">
          <cell r="A182">
            <v>4160</v>
          </cell>
          <cell r="B182" t="str">
            <v>Neinv.přijaté transfery ze SFA</v>
          </cell>
        </row>
        <row r="183">
          <cell r="A183">
            <v>4211</v>
          </cell>
          <cell r="B183" t="str">
            <v>Invest.přijaté transf.z VPS SR</v>
          </cell>
        </row>
        <row r="184">
          <cell r="A184">
            <v>4212</v>
          </cell>
          <cell r="B184" t="str">
            <v>Inv.př.tran.ze SR -s.dot.vztah</v>
          </cell>
        </row>
        <row r="185">
          <cell r="A185">
            <v>4213</v>
          </cell>
          <cell r="B185" t="str">
            <v>Inv. přijaté transfery ze SF</v>
          </cell>
        </row>
        <row r="186">
          <cell r="A186">
            <v>4214</v>
          </cell>
          <cell r="B186" t="str">
            <v>Inv.přij.tran.ze zvl.f.ústř.ú.</v>
          </cell>
        </row>
        <row r="187">
          <cell r="A187">
            <v>4216</v>
          </cell>
          <cell r="B187" t="str">
            <v>Ost.invest.přij.transf.ze SR</v>
          </cell>
        </row>
        <row r="188">
          <cell r="A188">
            <v>4218</v>
          </cell>
          <cell r="B188" t="str">
            <v>Investiční převody z NF</v>
          </cell>
        </row>
        <row r="189">
          <cell r="A189">
            <v>4219</v>
          </cell>
          <cell r="B189" t="str">
            <v>Invest.př.transf.od VR ústř.ú.</v>
          </cell>
        </row>
        <row r="190">
          <cell r="A190">
            <v>4221</v>
          </cell>
          <cell r="B190" t="str">
            <v>Invest.přijaté transf.od obcí</v>
          </cell>
        </row>
        <row r="191">
          <cell r="A191">
            <v>4222</v>
          </cell>
          <cell r="B191" t="str">
            <v>Invest.přijaté transf.od krajů</v>
          </cell>
        </row>
        <row r="192">
          <cell r="A192">
            <v>4223</v>
          </cell>
          <cell r="B192" t="str">
            <v>Invest.přij.transf.od reg.rad</v>
          </cell>
        </row>
        <row r="193">
          <cell r="A193">
            <v>4229</v>
          </cell>
          <cell r="B193" t="str">
            <v>Ost.inv.př.transf.od r.územ.ú.</v>
          </cell>
        </row>
        <row r="194">
          <cell r="A194">
            <v>4231</v>
          </cell>
          <cell r="B194" t="str">
            <v>Inv.přij.tran.od cizich států</v>
          </cell>
        </row>
        <row r="195">
          <cell r="A195">
            <v>4232</v>
          </cell>
          <cell r="B195" t="str">
            <v>Inv.př.transf.od mezinár.inst.</v>
          </cell>
        </row>
        <row r="196">
          <cell r="A196">
            <v>4233</v>
          </cell>
          <cell r="B196" t="str">
            <v>Invest.transfery přijaté od EU</v>
          </cell>
        </row>
        <row r="197">
          <cell r="A197">
            <v>4240</v>
          </cell>
          <cell r="B197" t="str">
            <v>Invest.přijaté transf.ze SFA</v>
          </cell>
        </row>
        <row r="198">
          <cell r="A198">
            <v>5011</v>
          </cell>
          <cell r="B198" t="str">
            <v>Platy zaměst. v prac. poměru</v>
          </cell>
        </row>
        <row r="199">
          <cell r="A199">
            <v>5012</v>
          </cell>
          <cell r="B199" t="str">
            <v>Pl.zam.ozb.sb.a sl.ve sl.pom</v>
          </cell>
        </row>
        <row r="200">
          <cell r="A200">
            <v>5013</v>
          </cell>
          <cell r="B200" t="str">
            <v>Platy stat.zaměst.ve spr.úřad</v>
          </cell>
        </row>
        <row r="201">
          <cell r="A201">
            <v>5014</v>
          </cell>
          <cell r="B201" t="str">
            <v>Pl.zam.v pr.pom.od.od pl.ús.č</v>
          </cell>
        </row>
        <row r="202">
          <cell r="A202">
            <v>5019</v>
          </cell>
          <cell r="B202" t="str">
            <v>Ostatní platy</v>
          </cell>
        </row>
        <row r="203">
          <cell r="A203">
            <v>5021</v>
          </cell>
          <cell r="B203" t="str">
            <v>Ostatní osobní výdaje</v>
          </cell>
        </row>
        <row r="204">
          <cell r="A204">
            <v>5022</v>
          </cell>
          <cell r="B204" t="str">
            <v>Platy představitelů stát.moci</v>
          </cell>
        </row>
        <row r="205">
          <cell r="A205">
            <v>5023</v>
          </cell>
          <cell r="B205" t="str">
            <v>Odměny čl.zastup.obcí a krajů</v>
          </cell>
        </row>
        <row r="206">
          <cell r="A206">
            <v>5024</v>
          </cell>
          <cell r="B206" t="str">
            <v>Odstupné</v>
          </cell>
        </row>
        <row r="207">
          <cell r="A207">
            <v>5025</v>
          </cell>
          <cell r="B207" t="str">
            <v>Odbytné</v>
          </cell>
        </row>
        <row r="208">
          <cell r="A208">
            <v>5026</v>
          </cell>
          <cell r="B208" t="str">
            <v>Odchodné</v>
          </cell>
        </row>
        <row r="209">
          <cell r="A209">
            <v>5027</v>
          </cell>
          <cell r="B209" t="str">
            <v>Nál.osob vykonáv.voj.cvičení..</v>
          </cell>
        </row>
        <row r="210">
          <cell r="A210">
            <v>5029</v>
          </cell>
          <cell r="B210" t="str">
            <v>Ost.platby za prov.prac.j.n.</v>
          </cell>
        </row>
        <row r="211">
          <cell r="A211">
            <v>5031</v>
          </cell>
          <cell r="B211" t="str">
            <v>Pov.pojistné na soc.zab...</v>
          </cell>
        </row>
        <row r="212">
          <cell r="A212">
            <v>5032</v>
          </cell>
          <cell r="B212" t="str">
            <v>Pov.pojistné na veř.zdrav.poj.</v>
          </cell>
        </row>
        <row r="213">
          <cell r="A213">
            <v>5038</v>
          </cell>
          <cell r="B213" t="str">
            <v>Povinné pojistné na úraz.poj.</v>
          </cell>
        </row>
        <row r="214">
          <cell r="A214">
            <v>5039</v>
          </cell>
          <cell r="B214" t="str">
            <v>Ost.pov.poj.placené zaměstnav.</v>
          </cell>
        </row>
        <row r="215">
          <cell r="A215">
            <v>5041</v>
          </cell>
          <cell r="B215" t="str">
            <v>Odměny za užití dušev.vlastn.</v>
          </cell>
        </row>
        <row r="216">
          <cell r="A216">
            <v>5051</v>
          </cell>
          <cell r="B216" t="str">
            <v>Mzdové náhrady</v>
          </cell>
        </row>
        <row r="217">
          <cell r="A217">
            <v>5131</v>
          </cell>
          <cell r="B217" t="str">
            <v>Potraviny</v>
          </cell>
        </row>
        <row r="218">
          <cell r="A218">
            <v>5132</v>
          </cell>
          <cell r="B218" t="str">
            <v>Ochranné pomůcky</v>
          </cell>
        </row>
        <row r="219">
          <cell r="A219">
            <v>5133</v>
          </cell>
          <cell r="B219" t="str">
            <v>Léky a zdravotnický materiál</v>
          </cell>
        </row>
        <row r="220">
          <cell r="A220">
            <v>5134</v>
          </cell>
          <cell r="B220" t="str">
            <v>Prádlo, oděv a obuv</v>
          </cell>
        </row>
        <row r="221">
          <cell r="A221">
            <v>5135</v>
          </cell>
          <cell r="B221" t="str">
            <v>Učebnice a bezpl.šk.potřeby</v>
          </cell>
        </row>
        <row r="222">
          <cell r="A222">
            <v>5136</v>
          </cell>
          <cell r="B222" t="str">
            <v>Knihy, učební pomůcky a tisk</v>
          </cell>
        </row>
        <row r="223">
          <cell r="A223">
            <v>5137</v>
          </cell>
          <cell r="B223" t="str">
            <v>DHDM</v>
          </cell>
        </row>
        <row r="224">
          <cell r="A224">
            <v>5138</v>
          </cell>
          <cell r="B224" t="str">
            <v>Nákup zboží</v>
          </cell>
        </row>
        <row r="225">
          <cell r="A225">
            <v>5139</v>
          </cell>
          <cell r="B225" t="str">
            <v>Nákup materiálu j.n.</v>
          </cell>
        </row>
        <row r="226">
          <cell r="A226">
            <v>5141</v>
          </cell>
          <cell r="B226" t="str">
            <v>Úroky vlastní</v>
          </cell>
        </row>
        <row r="227">
          <cell r="A227">
            <v>5142</v>
          </cell>
          <cell r="B227" t="str">
            <v>Realizované kurzové ztráty</v>
          </cell>
        </row>
        <row r="228">
          <cell r="A228">
            <v>5143</v>
          </cell>
          <cell r="B228" t="str">
            <v>Úroky z převz.cizích závazků</v>
          </cell>
        </row>
        <row r="229">
          <cell r="A229">
            <v>5144</v>
          </cell>
          <cell r="B229" t="str">
            <v>Poplatky dluhové služby</v>
          </cell>
        </row>
        <row r="230">
          <cell r="A230">
            <v>5145</v>
          </cell>
          <cell r="B230" t="str">
            <v>Finanční deriváty</v>
          </cell>
        </row>
        <row r="231">
          <cell r="A231">
            <v>5149</v>
          </cell>
          <cell r="B231" t="str">
            <v>Ost. úroky a ost. fin. výdaje</v>
          </cell>
        </row>
        <row r="232">
          <cell r="A232">
            <v>5151</v>
          </cell>
          <cell r="B232" t="str">
            <v>Studená voda</v>
          </cell>
        </row>
        <row r="233">
          <cell r="A233">
            <v>5152</v>
          </cell>
          <cell r="B233" t="str">
            <v>Teplo</v>
          </cell>
        </row>
        <row r="234">
          <cell r="A234">
            <v>5153</v>
          </cell>
          <cell r="B234" t="str">
            <v>Plyn</v>
          </cell>
        </row>
        <row r="235">
          <cell r="A235">
            <v>5154</v>
          </cell>
          <cell r="B235" t="str">
            <v>Elektrická energie</v>
          </cell>
        </row>
        <row r="236">
          <cell r="A236">
            <v>5155</v>
          </cell>
          <cell r="B236" t="str">
            <v>Pevná paliva</v>
          </cell>
        </row>
        <row r="237">
          <cell r="A237">
            <v>5156</v>
          </cell>
          <cell r="B237" t="str">
            <v>Pohonné hmoty a maziva</v>
          </cell>
        </row>
        <row r="238">
          <cell r="A238">
            <v>5157</v>
          </cell>
          <cell r="B238" t="str">
            <v>Teplá voda</v>
          </cell>
        </row>
        <row r="239">
          <cell r="A239">
            <v>5159</v>
          </cell>
          <cell r="B239" t="str">
            <v>Nákup ostat. paliv a energie</v>
          </cell>
        </row>
        <row r="240">
          <cell r="A240">
            <v>5161</v>
          </cell>
          <cell r="B240" t="str">
            <v>Služby pošt</v>
          </cell>
        </row>
        <row r="241">
          <cell r="A241">
            <v>5162</v>
          </cell>
          <cell r="B241" t="str">
            <v>Služby telekom. a radiokom.</v>
          </cell>
        </row>
        <row r="242">
          <cell r="A242">
            <v>5163</v>
          </cell>
          <cell r="B242" t="str">
            <v>Služby peněžních ústavů</v>
          </cell>
        </row>
        <row r="243">
          <cell r="A243">
            <v>5164</v>
          </cell>
          <cell r="B243" t="str">
            <v>Nájemné</v>
          </cell>
        </row>
        <row r="244">
          <cell r="A244">
            <v>5165</v>
          </cell>
          <cell r="B244" t="str">
            <v>Nájemné za půdu</v>
          </cell>
        </row>
        <row r="245">
          <cell r="A245">
            <v>5166</v>
          </cell>
          <cell r="B245" t="str">
            <v>Konzult.,porad.a práv.služby</v>
          </cell>
        </row>
        <row r="246">
          <cell r="A246">
            <v>5167</v>
          </cell>
          <cell r="B246" t="str">
            <v>Služby školení a vzdělávání</v>
          </cell>
        </row>
        <row r="247">
          <cell r="A247">
            <v>5168</v>
          </cell>
          <cell r="B247" t="str">
            <v>Služby zpracování dat</v>
          </cell>
        </row>
        <row r="248">
          <cell r="A248">
            <v>5169</v>
          </cell>
          <cell r="B248" t="str">
            <v>Nákup ostatních služeb</v>
          </cell>
        </row>
        <row r="249">
          <cell r="A249">
            <v>5171</v>
          </cell>
          <cell r="B249" t="str">
            <v>Opravy a udržování</v>
          </cell>
        </row>
        <row r="250">
          <cell r="A250">
            <v>5172</v>
          </cell>
          <cell r="B250" t="str">
            <v>Programové vybavení</v>
          </cell>
        </row>
        <row r="251">
          <cell r="A251">
            <v>5173</v>
          </cell>
          <cell r="B251" t="str">
            <v>Cestovné (tuzem.i zahranič.)</v>
          </cell>
        </row>
        <row r="252">
          <cell r="A252">
            <v>5175</v>
          </cell>
          <cell r="B252" t="str">
            <v>Pohoštění</v>
          </cell>
        </row>
        <row r="253">
          <cell r="A253">
            <v>5176</v>
          </cell>
          <cell r="B253" t="str">
            <v>Účast. poplatky na konference</v>
          </cell>
        </row>
        <row r="254">
          <cell r="A254">
            <v>5177</v>
          </cell>
          <cell r="B254" t="str">
            <v>Nákup uměleckých předmětů</v>
          </cell>
        </row>
        <row r="255">
          <cell r="A255">
            <v>5178</v>
          </cell>
          <cell r="B255" t="str">
            <v>Nájemné za náj. s právem koupě</v>
          </cell>
        </row>
        <row r="256">
          <cell r="A256">
            <v>5179</v>
          </cell>
          <cell r="B256" t="str">
            <v>Ostatní nákupy j.n.</v>
          </cell>
        </row>
        <row r="257">
          <cell r="A257">
            <v>5181</v>
          </cell>
          <cell r="B257" t="str">
            <v>Poskytnuté zál.vnitř.org.jedn.</v>
          </cell>
        </row>
        <row r="258">
          <cell r="A258">
            <v>5182</v>
          </cell>
          <cell r="B258" t="str">
            <v>Poskytované zálohy vl.pokladně</v>
          </cell>
        </row>
        <row r="259">
          <cell r="A259">
            <v>5183</v>
          </cell>
          <cell r="B259" t="str">
            <v>Výdaje na realizaci záruk</v>
          </cell>
        </row>
        <row r="260">
          <cell r="A260">
            <v>5184</v>
          </cell>
          <cell r="B260" t="str">
            <v>Výdaje na vládní úvěry</v>
          </cell>
        </row>
        <row r="261">
          <cell r="A261">
            <v>5189</v>
          </cell>
          <cell r="B261" t="str">
            <v>Ostat.poskyt.zálohy a jistiny</v>
          </cell>
        </row>
        <row r="262">
          <cell r="A262">
            <v>5191</v>
          </cell>
          <cell r="B262" t="str">
            <v>Zaplacené sankce</v>
          </cell>
        </row>
        <row r="263">
          <cell r="A263">
            <v>5192</v>
          </cell>
          <cell r="B263" t="str">
            <v>Poskyt.neinv.příspěvky,náhrady</v>
          </cell>
        </row>
        <row r="264">
          <cell r="A264">
            <v>5193</v>
          </cell>
          <cell r="B264" t="str">
            <v>Výd.na dopravní úz.obslužnost</v>
          </cell>
        </row>
        <row r="265">
          <cell r="A265">
            <v>5194</v>
          </cell>
          <cell r="B265" t="str">
            <v>Věcné dary</v>
          </cell>
        </row>
        <row r="266">
          <cell r="A266">
            <v>5195</v>
          </cell>
          <cell r="B266" t="str">
            <v>Odvody-nezaměstnání zdrav.post</v>
          </cell>
        </row>
        <row r="267">
          <cell r="A267">
            <v>5196</v>
          </cell>
          <cell r="B267" t="str">
            <v>Náh.a přís.-úst.fun.a fun.soud</v>
          </cell>
        </row>
        <row r="268">
          <cell r="A268">
            <v>5197</v>
          </cell>
          <cell r="B268" t="str">
            <v>Náhr.zvýš.nákl.-funkce v zahr.</v>
          </cell>
        </row>
        <row r="269">
          <cell r="A269">
            <v>5199</v>
          </cell>
          <cell r="B269" t="str">
            <v>Výdaje souvis. s neinv.nákupy</v>
          </cell>
        </row>
        <row r="270">
          <cell r="A270">
            <v>5211</v>
          </cell>
          <cell r="B270" t="str">
            <v>Neinv.transf.finanč.institucím</v>
          </cell>
        </row>
        <row r="271">
          <cell r="A271">
            <v>5212</v>
          </cell>
          <cell r="B271" t="str">
            <v>Neinv.transf.fyz.osobám</v>
          </cell>
        </row>
        <row r="272">
          <cell r="A272">
            <v>5213</v>
          </cell>
          <cell r="B272" t="str">
            <v>Neinv.transf.právnickým osobám</v>
          </cell>
        </row>
        <row r="273">
          <cell r="A273">
            <v>5214</v>
          </cell>
          <cell r="B273" t="str">
            <v>Neinv.transf.fin.a podob.inst.</v>
          </cell>
        </row>
        <row r="274">
          <cell r="A274">
            <v>5215</v>
          </cell>
          <cell r="B274" t="str">
            <v>Neinv.transf.vybr.podnik.subj.</v>
          </cell>
        </row>
        <row r="275">
          <cell r="A275">
            <v>5219</v>
          </cell>
          <cell r="B275" t="str">
            <v>Ostat.neinv.trans.podnik.subj.</v>
          </cell>
        </row>
        <row r="276">
          <cell r="A276">
            <v>5221</v>
          </cell>
          <cell r="B276" t="str">
            <v>Neinv.tra.obec.prospěš.společ.</v>
          </cell>
        </row>
        <row r="277">
          <cell r="A277">
            <v>5222</v>
          </cell>
          <cell r="B277" t="str">
            <v>Neinv.transf.občan.sdružením</v>
          </cell>
        </row>
        <row r="278">
          <cell r="A278">
            <v>5223</v>
          </cell>
          <cell r="B278" t="str">
            <v>Neinv.transf.církvím,náb.spol.</v>
          </cell>
        </row>
        <row r="279">
          <cell r="A279">
            <v>5224</v>
          </cell>
          <cell r="B279" t="str">
            <v>Neinv.tra.polit.stranám,hnutím</v>
          </cell>
        </row>
        <row r="280">
          <cell r="A280">
            <v>5225</v>
          </cell>
          <cell r="B280" t="str">
            <v>Neinv.tra.společ.vl.jednotek</v>
          </cell>
        </row>
        <row r="281">
          <cell r="A281">
            <v>5229</v>
          </cell>
          <cell r="B281" t="str">
            <v>Ost.neinv.tra.nezisk.a pod.org</v>
          </cell>
        </row>
        <row r="282">
          <cell r="A282">
            <v>5230</v>
          </cell>
          <cell r="B282" t="str">
            <v>Neinv.nedotač.transfery p.subj</v>
          </cell>
        </row>
        <row r="283">
          <cell r="A283">
            <v>5240</v>
          </cell>
          <cell r="B283" t="str">
            <v>Neinv.nedot.transfery nezisk.o</v>
          </cell>
        </row>
        <row r="284">
          <cell r="A284">
            <v>5250</v>
          </cell>
          <cell r="B284" t="str">
            <v>Refundace poloviny náhr.mzdy</v>
          </cell>
        </row>
        <row r="285">
          <cell r="A285">
            <v>5311</v>
          </cell>
          <cell r="B285" t="str">
            <v>Neinv.transfery stát. rozpočtu</v>
          </cell>
        </row>
        <row r="286">
          <cell r="A286">
            <v>5312</v>
          </cell>
          <cell r="B286" t="str">
            <v>Neinv.transfery státním fondům</v>
          </cell>
        </row>
        <row r="287">
          <cell r="A287">
            <v>5313</v>
          </cell>
          <cell r="B287" t="str">
            <v>Neinv.transf.zvl.fondům ústř.ú</v>
          </cell>
        </row>
        <row r="288">
          <cell r="A288">
            <v>5314</v>
          </cell>
          <cell r="B288" t="str">
            <v>Neinv.tr.f.soc.a veř.zdr.poj.</v>
          </cell>
        </row>
        <row r="289">
          <cell r="A289">
            <v>5315</v>
          </cell>
          <cell r="B289" t="str">
            <v>Odvod daně za zaměstnance</v>
          </cell>
        </row>
        <row r="290">
          <cell r="A290">
            <v>5316</v>
          </cell>
          <cell r="B290" t="str">
            <v>Odvod poj.na soc.zab.,...</v>
          </cell>
        </row>
        <row r="291">
          <cell r="A291">
            <v>5317</v>
          </cell>
          <cell r="B291" t="str">
            <v>Odvod poj.na veř.zdrav.poj.</v>
          </cell>
        </row>
        <row r="292">
          <cell r="A292">
            <v>5318</v>
          </cell>
          <cell r="B292" t="str">
            <v>NIV transfery prostř. do SFA</v>
          </cell>
        </row>
        <row r="293">
          <cell r="A293">
            <v>5319</v>
          </cell>
          <cell r="B293" t="str">
            <v>Ost.neinvest.transfery JVR</v>
          </cell>
        </row>
        <row r="294">
          <cell r="A294">
            <v>5321</v>
          </cell>
          <cell r="B294" t="str">
            <v>Neinvestiční transfery obcím</v>
          </cell>
        </row>
        <row r="295">
          <cell r="A295">
            <v>5322</v>
          </cell>
          <cell r="B295" t="str">
            <v>Neinv.transf.obcím-s.dot.vztah</v>
          </cell>
        </row>
        <row r="296">
          <cell r="A296">
            <v>5323</v>
          </cell>
          <cell r="B296" t="str">
            <v>Neinvestiční transfery krajům</v>
          </cell>
        </row>
        <row r="297">
          <cell r="A297">
            <v>5324</v>
          </cell>
          <cell r="B297" t="str">
            <v>Neinv.trans.krajům-s.dot.vztah</v>
          </cell>
        </row>
        <row r="298">
          <cell r="A298">
            <v>5325</v>
          </cell>
          <cell r="B298" t="str">
            <v>Neinv.transfery region.radám</v>
          </cell>
        </row>
        <row r="299">
          <cell r="A299">
            <v>5329</v>
          </cell>
          <cell r="B299" t="str">
            <v>Ost.neinv.transfery VR územ.ú.</v>
          </cell>
        </row>
        <row r="300">
          <cell r="A300">
            <v>5331</v>
          </cell>
          <cell r="B300" t="str">
            <v>Neinv.příspěvky zřízeným PO</v>
          </cell>
        </row>
        <row r="301">
          <cell r="A301">
            <v>5332</v>
          </cell>
          <cell r="B301" t="str">
            <v>Neinv.transfery vys. školám</v>
          </cell>
        </row>
        <row r="302">
          <cell r="A302">
            <v>5333</v>
          </cell>
          <cell r="B302" t="str">
            <v>Neinv.transfery šk.práv.os....</v>
          </cell>
        </row>
        <row r="303">
          <cell r="A303">
            <v>5334</v>
          </cell>
          <cell r="B303" t="str">
            <v>Neinv.transf.veř.výzk.instit.</v>
          </cell>
        </row>
        <row r="304">
          <cell r="A304">
            <v>5335</v>
          </cell>
          <cell r="B304" t="str">
            <v>Neinv.transf.veř.zdrav.zař...</v>
          </cell>
        </row>
        <row r="305">
          <cell r="A305">
            <v>5339</v>
          </cell>
          <cell r="B305" t="str">
            <v>Neinv.příspěvky ostatním PO</v>
          </cell>
        </row>
        <row r="306">
          <cell r="A306">
            <v>5341</v>
          </cell>
          <cell r="B306" t="str">
            <v>Převody vlast.fondům hosp.čin.</v>
          </cell>
        </row>
        <row r="307">
          <cell r="A307">
            <v>5342</v>
          </cell>
          <cell r="B307" t="str">
            <v>Převody FKSP a SF obcí, krajů</v>
          </cell>
        </row>
        <row r="308">
          <cell r="A308">
            <v>5343</v>
          </cell>
          <cell r="B308" t="str">
            <v>Přev.j.vl.fondům, účtům</v>
          </cell>
        </row>
        <row r="309">
          <cell r="A309">
            <v>5344</v>
          </cell>
          <cell r="B309" t="str">
            <v>Převody vl.rez.fondům úz.rozp.</v>
          </cell>
        </row>
        <row r="310">
          <cell r="A310">
            <v>5345</v>
          </cell>
          <cell r="B310" t="str">
            <v>Převody vlastním rozpočt.účtům</v>
          </cell>
        </row>
        <row r="311">
          <cell r="A311">
            <v>5346</v>
          </cell>
          <cell r="B311" t="str">
            <v>Převody do fondů OSS</v>
          </cell>
        </row>
        <row r="312">
          <cell r="A312">
            <v>5349</v>
          </cell>
          <cell r="B312" t="str">
            <v>Ostat. převody vlastním fondům</v>
          </cell>
        </row>
        <row r="313">
          <cell r="A313">
            <v>5361</v>
          </cell>
          <cell r="B313" t="str">
            <v>Nákup kolků</v>
          </cell>
        </row>
        <row r="314">
          <cell r="A314">
            <v>5362</v>
          </cell>
          <cell r="B314" t="str">
            <v>Platby daní a poplatků SR</v>
          </cell>
        </row>
        <row r="315">
          <cell r="A315">
            <v>5363</v>
          </cell>
          <cell r="B315" t="str">
            <v>Úhrady sankcí jiným rozpočtům</v>
          </cell>
        </row>
        <row r="316">
          <cell r="A316">
            <v>5364</v>
          </cell>
          <cell r="B316" t="str">
            <v>Vrat.VR ú.ú.transf.-min.obd.</v>
          </cell>
        </row>
        <row r="317">
          <cell r="A317">
            <v>5365</v>
          </cell>
          <cell r="B317" t="str">
            <v>Platby daní a popl.kraj.,obc..</v>
          </cell>
        </row>
        <row r="318">
          <cell r="A318">
            <v>5366</v>
          </cell>
          <cell r="B318" t="str">
            <v>Výdaje z FV min.let kraj-obec</v>
          </cell>
        </row>
        <row r="319">
          <cell r="A319">
            <v>5367</v>
          </cell>
          <cell r="B319" t="str">
            <v>Výdaje z FV min.let obec-obec</v>
          </cell>
        </row>
        <row r="320">
          <cell r="A320">
            <v>5368</v>
          </cell>
          <cell r="B320" t="str">
            <v>Výdaje z FV min.let regio-obec</v>
          </cell>
        </row>
        <row r="321">
          <cell r="A321">
            <v>5369</v>
          </cell>
          <cell r="B321" t="str">
            <v>Ost.neinv.transfery JVR</v>
          </cell>
        </row>
        <row r="322">
          <cell r="A322">
            <v>5410</v>
          </cell>
          <cell r="B322" t="str">
            <v>Sociální dávky</v>
          </cell>
        </row>
        <row r="323">
          <cell r="A323">
            <v>5421</v>
          </cell>
          <cell r="B323" t="str">
            <v>Náhrady z úrazového pojištění</v>
          </cell>
        </row>
        <row r="324">
          <cell r="A324">
            <v>5422</v>
          </cell>
          <cell r="B324" t="str">
            <v>Náhrady povahy rehabilitací</v>
          </cell>
        </row>
        <row r="325">
          <cell r="A325">
            <v>5423</v>
          </cell>
          <cell r="B325" t="str">
            <v>Náhrady mezd-zák.118/2000 Sb.</v>
          </cell>
        </row>
        <row r="326">
          <cell r="A326">
            <v>5424</v>
          </cell>
          <cell r="B326" t="str">
            <v>Náhrady mezd v době nemoci</v>
          </cell>
        </row>
        <row r="327">
          <cell r="A327">
            <v>5429</v>
          </cell>
          <cell r="B327" t="str">
            <v>Ost.náhrady plac.obyvatelstvu</v>
          </cell>
        </row>
        <row r="328">
          <cell r="A328">
            <v>5491</v>
          </cell>
          <cell r="B328" t="str">
            <v>Stipendia žákům,stud.,doktora.</v>
          </cell>
        </row>
        <row r="329">
          <cell r="A329">
            <v>5492</v>
          </cell>
          <cell r="B329" t="str">
            <v>Dary obyvatelstvu</v>
          </cell>
        </row>
        <row r="330">
          <cell r="A330">
            <v>5493</v>
          </cell>
          <cell r="B330" t="str">
            <v>Účel.neinv.transf.nepodn.fyz.o</v>
          </cell>
        </row>
        <row r="331">
          <cell r="A331">
            <v>5494</v>
          </cell>
          <cell r="B331" t="str">
            <v>Neinv.transfery obyvatelstvu</v>
          </cell>
        </row>
        <row r="332">
          <cell r="A332">
            <v>5499</v>
          </cell>
          <cell r="B332" t="str">
            <v>Ost.neinv.transf.obyvatelstvu</v>
          </cell>
        </row>
        <row r="333">
          <cell r="A333">
            <v>5511</v>
          </cell>
          <cell r="B333" t="str">
            <v>Neinv.transfery mezinár.organ.</v>
          </cell>
        </row>
        <row r="334">
          <cell r="A334">
            <v>5512</v>
          </cell>
          <cell r="B334" t="str">
            <v>Neinv.transf.nadnárod.orgánům</v>
          </cell>
        </row>
        <row r="335">
          <cell r="A335">
            <v>5513</v>
          </cell>
          <cell r="B335" t="str">
            <v>Vratky neopr.použ.prostř. ES</v>
          </cell>
        </row>
        <row r="336">
          <cell r="A336">
            <v>5514</v>
          </cell>
          <cell r="B336" t="str">
            <v>Odvody vl.zdr.do rozp.EU-DPH</v>
          </cell>
        </row>
        <row r="337">
          <cell r="A337">
            <v>5515</v>
          </cell>
          <cell r="B337" t="str">
            <v>Odvody vl.zdr.do rozp.EU-HNP</v>
          </cell>
        </row>
        <row r="338">
          <cell r="A338">
            <v>5520</v>
          </cell>
          <cell r="B338" t="str">
            <v>Neinv.transfery cizím státům</v>
          </cell>
        </row>
        <row r="339">
          <cell r="A339">
            <v>5531</v>
          </cell>
          <cell r="B339" t="str">
            <v>Peněžní dary do zahraniční</v>
          </cell>
        </row>
        <row r="340">
          <cell r="A340">
            <v>5532</v>
          </cell>
          <cell r="B340" t="str">
            <v>Ost.neinv.transf.do zahraničí</v>
          </cell>
        </row>
        <row r="341">
          <cell r="A341">
            <v>5611</v>
          </cell>
          <cell r="B341" t="str">
            <v>Neinv.půj.prostř.fin.instit.</v>
          </cell>
        </row>
        <row r="342">
          <cell r="A342">
            <v>5612</v>
          </cell>
          <cell r="B342" t="str">
            <v>Neinv.půj.prostř.-fyz.osobám</v>
          </cell>
        </row>
        <row r="343">
          <cell r="A343">
            <v>5613</v>
          </cell>
          <cell r="B343" t="str">
            <v>Neinv.půj.prostř.-práv.osobám</v>
          </cell>
        </row>
        <row r="344">
          <cell r="A344">
            <v>5614</v>
          </cell>
          <cell r="B344" t="str">
            <v>Neinv.půj.prostř.-fin.instit.</v>
          </cell>
        </row>
        <row r="345">
          <cell r="A345">
            <v>5615</v>
          </cell>
          <cell r="B345" t="str">
            <v>Neinv.půj.prostř.-podn.subj.</v>
          </cell>
        </row>
        <row r="346">
          <cell r="A346">
            <v>5619</v>
          </cell>
          <cell r="B346" t="str">
            <v>Ost.neinv.p.prostř.podn.subj.</v>
          </cell>
        </row>
        <row r="347">
          <cell r="A347">
            <v>5621</v>
          </cell>
          <cell r="B347" t="str">
            <v>Neinv.p.prostř.obec.prosp.spol</v>
          </cell>
        </row>
        <row r="348">
          <cell r="A348">
            <v>5622</v>
          </cell>
          <cell r="B348" t="str">
            <v>Neinv.půjčené prostř. OS</v>
          </cell>
        </row>
        <row r="349">
          <cell r="A349">
            <v>5623</v>
          </cell>
          <cell r="B349" t="str">
            <v>Neinv.p.p.církvím,náb.spol.</v>
          </cell>
        </row>
        <row r="350">
          <cell r="A350">
            <v>5624</v>
          </cell>
          <cell r="B350" t="str">
            <v>Neinv.p.p. spol.vlast.jednotek</v>
          </cell>
        </row>
        <row r="351">
          <cell r="A351">
            <v>5629</v>
          </cell>
          <cell r="B351" t="str">
            <v>Ost.neinv.p.p.nezisk.a pod.org</v>
          </cell>
        </row>
        <row r="352">
          <cell r="A352">
            <v>5631</v>
          </cell>
          <cell r="B352" t="str">
            <v>Neinv.půjčené prostředky SR</v>
          </cell>
        </row>
        <row r="353">
          <cell r="A353">
            <v>5632</v>
          </cell>
          <cell r="B353" t="str">
            <v>Neinv.půjčené prostředky SF</v>
          </cell>
        </row>
        <row r="354">
          <cell r="A354">
            <v>5633</v>
          </cell>
          <cell r="B354" t="str">
            <v>Neinv.p.p.zvl.fondům ústř.ú</v>
          </cell>
        </row>
        <row r="355">
          <cell r="A355">
            <v>5634</v>
          </cell>
          <cell r="B355" t="str">
            <v>Neinv.p.p.fond.soc.zdrav.poj.</v>
          </cell>
        </row>
        <row r="356">
          <cell r="A356">
            <v>5639</v>
          </cell>
          <cell r="B356" t="str">
            <v>Ost.neinv.půjčené prostř.JVR</v>
          </cell>
        </row>
        <row r="357">
          <cell r="A357">
            <v>5641</v>
          </cell>
          <cell r="B357" t="str">
            <v>Neinvest.půjčené prostř.obcím</v>
          </cell>
        </row>
        <row r="358">
          <cell r="A358">
            <v>5642</v>
          </cell>
          <cell r="B358" t="str">
            <v>Neinvest. půjč.prostř. krajům</v>
          </cell>
        </row>
        <row r="359">
          <cell r="A359">
            <v>5643</v>
          </cell>
          <cell r="B359" t="str">
            <v>Neinvest. půjč.prostř.reg.rad.</v>
          </cell>
        </row>
        <row r="360">
          <cell r="A360">
            <v>5649</v>
          </cell>
          <cell r="B360" t="str">
            <v>Ost.neinv.půjč.prostř.VR úz.ú.</v>
          </cell>
        </row>
        <row r="361">
          <cell r="A361">
            <v>5651</v>
          </cell>
          <cell r="B361" t="str">
            <v>Neinv.půjč.prostř.zřízeným PO</v>
          </cell>
        </row>
        <row r="362">
          <cell r="A362">
            <v>5652</v>
          </cell>
          <cell r="B362" t="str">
            <v>Neinv. p.p. vysokým školám</v>
          </cell>
        </row>
        <row r="363">
          <cell r="A363">
            <v>5659</v>
          </cell>
          <cell r="B363" t="str">
            <v>Neinvest.p.p. ostatním PO</v>
          </cell>
        </row>
        <row r="364">
          <cell r="A364">
            <v>5660</v>
          </cell>
          <cell r="B364" t="str">
            <v>Neinvest.p.p. obyvatelstvu</v>
          </cell>
        </row>
        <row r="365">
          <cell r="A365">
            <v>5670</v>
          </cell>
          <cell r="B365" t="str">
            <v>Neinvest.p.p. do zahraničí</v>
          </cell>
        </row>
        <row r="366">
          <cell r="A366">
            <v>5710</v>
          </cell>
          <cell r="B366" t="str">
            <v>Přev. NF na spolufin.pr.Phare</v>
          </cell>
        </row>
        <row r="367">
          <cell r="A367">
            <v>5720</v>
          </cell>
          <cell r="B367" t="str">
            <v>Přev. NF na spolufin.pr.Ispa</v>
          </cell>
        </row>
        <row r="368">
          <cell r="A368">
            <v>5730</v>
          </cell>
          <cell r="B368" t="str">
            <v>Přev. NF na spolufin.p.Sapard</v>
          </cell>
        </row>
        <row r="369">
          <cell r="A369">
            <v>5740</v>
          </cell>
          <cell r="B369" t="str">
            <v>Přev. NF na spolufin.komun.p</v>
          </cell>
        </row>
        <row r="370">
          <cell r="A370">
            <v>5750</v>
          </cell>
          <cell r="B370" t="str">
            <v>Přev. NF na spoluf.ost.p.ES</v>
          </cell>
        </row>
        <row r="371">
          <cell r="A371">
            <v>5760</v>
          </cell>
          <cell r="B371" t="str">
            <v>Př.NF-spolufin.pomoci ze zahr.</v>
          </cell>
        </row>
        <row r="372">
          <cell r="A372">
            <v>5770</v>
          </cell>
          <cell r="B372" t="str">
            <v>Převody SR-NF - kurs.rozdíly</v>
          </cell>
        </row>
        <row r="373">
          <cell r="A373">
            <v>5790</v>
          </cell>
          <cell r="B373" t="str">
            <v>Ostatní převody do NF</v>
          </cell>
        </row>
        <row r="374">
          <cell r="A374">
            <v>5901</v>
          </cell>
          <cell r="B374" t="str">
            <v>Nespecifikované rezervy</v>
          </cell>
        </row>
        <row r="375">
          <cell r="A375">
            <v>5902</v>
          </cell>
          <cell r="B375" t="str">
            <v>Ost. výdaje z FV minulých let</v>
          </cell>
        </row>
        <row r="376">
          <cell r="A376">
            <v>5909</v>
          </cell>
          <cell r="B376" t="str">
            <v>Ostatní neivest. výdaje j.n.</v>
          </cell>
        </row>
        <row r="377">
          <cell r="A377">
            <v>6111</v>
          </cell>
          <cell r="B377" t="str">
            <v>Programové vybavení</v>
          </cell>
        </row>
        <row r="378">
          <cell r="A378">
            <v>6112</v>
          </cell>
          <cell r="B378" t="str">
            <v>Ocenitelná práva</v>
          </cell>
        </row>
        <row r="379">
          <cell r="A379">
            <v>6113</v>
          </cell>
          <cell r="B379" t="str">
            <v>Nehmotné výsl.výzkum. činnosti</v>
          </cell>
        </row>
        <row r="380">
          <cell r="A380">
            <v>6119</v>
          </cell>
          <cell r="B380" t="str">
            <v>Ostatní nákup DNM</v>
          </cell>
        </row>
        <row r="381">
          <cell r="A381">
            <v>6121</v>
          </cell>
          <cell r="B381" t="str">
            <v>Budovy,haly,stavby</v>
          </cell>
        </row>
        <row r="382">
          <cell r="A382">
            <v>6122</v>
          </cell>
          <cell r="B382" t="str">
            <v>Stroje,přístroje,zařízení</v>
          </cell>
        </row>
        <row r="383">
          <cell r="A383">
            <v>6123</v>
          </cell>
          <cell r="B383" t="str">
            <v>Dopravní prostředky</v>
          </cell>
        </row>
        <row r="384">
          <cell r="A384">
            <v>6124</v>
          </cell>
          <cell r="B384" t="str">
            <v>Pěstitelské celky trv.porostů</v>
          </cell>
        </row>
        <row r="385">
          <cell r="A385">
            <v>6125</v>
          </cell>
          <cell r="B385" t="str">
            <v>Výpočetní technika</v>
          </cell>
        </row>
        <row r="386">
          <cell r="A386">
            <v>6127</v>
          </cell>
          <cell r="B386" t="str">
            <v>Umělecká díla a předměty</v>
          </cell>
        </row>
        <row r="387">
          <cell r="A387">
            <v>6129</v>
          </cell>
          <cell r="B387" t="str">
            <v>Nákup DHM j.n.</v>
          </cell>
        </row>
        <row r="388">
          <cell r="A388">
            <v>6130</v>
          </cell>
          <cell r="B388" t="str">
            <v>Pozemky</v>
          </cell>
        </row>
        <row r="389">
          <cell r="A389">
            <v>6201</v>
          </cell>
          <cell r="B389" t="str">
            <v>Nákup akcií</v>
          </cell>
        </row>
        <row r="390">
          <cell r="A390">
            <v>6202</v>
          </cell>
          <cell r="B390" t="str">
            <v>Nákup majetkových podílů</v>
          </cell>
        </row>
        <row r="391">
          <cell r="A391">
            <v>6209</v>
          </cell>
          <cell r="B391" t="str">
            <v>Nákup ostat.majetkových nároků</v>
          </cell>
        </row>
        <row r="392">
          <cell r="A392">
            <v>6311</v>
          </cell>
          <cell r="B392" t="str">
            <v>Invest.transf.fin.institucím</v>
          </cell>
        </row>
        <row r="393">
          <cell r="A393">
            <v>6312</v>
          </cell>
          <cell r="B393" t="str">
            <v>Inv.transf.fyzickým osobám</v>
          </cell>
        </row>
        <row r="394">
          <cell r="A394">
            <v>6313</v>
          </cell>
          <cell r="B394" t="str">
            <v>Inv.transf.právnickým osobám</v>
          </cell>
        </row>
        <row r="395">
          <cell r="A395">
            <v>6314</v>
          </cell>
          <cell r="B395" t="str">
            <v>Inv.transf.fin.inst.ve vl.st.</v>
          </cell>
        </row>
        <row r="396">
          <cell r="A396">
            <v>6315</v>
          </cell>
          <cell r="B396" t="str">
            <v>Inv.transf.pod.subj.ve vl.st.</v>
          </cell>
        </row>
        <row r="397">
          <cell r="A397">
            <v>6319</v>
          </cell>
          <cell r="B397" t="str">
            <v>Ost.inv.transf.podnikat.subj.</v>
          </cell>
        </row>
        <row r="398">
          <cell r="A398">
            <v>6321</v>
          </cell>
          <cell r="B398" t="str">
            <v>Inv.transf.obec.prospěš.spol.</v>
          </cell>
        </row>
        <row r="399">
          <cell r="A399">
            <v>6322</v>
          </cell>
          <cell r="B399" t="str">
            <v>Inv.transf.občan.sdružením</v>
          </cell>
        </row>
        <row r="400">
          <cell r="A400">
            <v>6323</v>
          </cell>
          <cell r="B400" t="str">
            <v>Inv.transf.církvím,náb.spol.</v>
          </cell>
        </row>
        <row r="401">
          <cell r="A401">
            <v>6324</v>
          </cell>
          <cell r="B401" t="str">
            <v>Inv.transf.společ.vl.jednotek</v>
          </cell>
        </row>
        <row r="402">
          <cell r="A402">
            <v>6329</v>
          </cell>
          <cell r="B402" t="str">
            <v>Ost.inv.transf.nezisk.a p.org</v>
          </cell>
        </row>
        <row r="403">
          <cell r="A403">
            <v>6331</v>
          </cell>
          <cell r="B403" t="str">
            <v>Investiční transfery SR</v>
          </cell>
        </row>
        <row r="404">
          <cell r="A404">
            <v>6332</v>
          </cell>
          <cell r="B404" t="str">
            <v>Investiční transfery SF</v>
          </cell>
        </row>
        <row r="405">
          <cell r="A405">
            <v>6333</v>
          </cell>
          <cell r="B405" t="str">
            <v>Inv.transf.zvl.fondům ústř.ú</v>
          </cell>
        </row>
        <row r="406">
          <cell r="A406">
            <v>6334</v>
          </cell>
          <cell r="B406" t="str">
            <v>Inv.transf.fond.soc.zdrav.poj.</v>
          </cell>
        </row>
        <row r="407">
          <cell r="A407">
            <v>6335</v>
          </cell>
          <cell r="B407" t="str">
            <v>Investiční transfery SFA</v>
          </cell>
        </row>
        <row r="408">
          <cell r="A408">
            <v>6339</v>
          </cell>
          <cell r="B408" t="str">
            <v>Ost. investiční transfery JVR</v>
          </cell>
        </row>
        <row r="409">
          <cell r="A409">
            <v>6341</v>
          </cell>
          <cell r="B409" t="str">
            <v>Investiční transf.obcím</v>
          </cell>
        </row>
        <row r="410">
          <cell r="A410">
            <v>6342</v>
          </cell>
          <cell r="B410" t="str">
            <v>Investiční transf.krajům</v>
          </cell>
        </row>
        <row r="411">
          <cell r="A411">
            <v>6343</v>
          </cell>
          <cell r="B411" t="str">
            <v>Inv.transf.obcím-s.dot.vztahem</v>
          </cell>
        </row>
        <row r="412">
          <cell r="A412">
            <v>6344</v>
          </cell>
          <cell r="B412" t="str">
            <v>Inv.transf.krajům-s.dot.vztah</v>
          </cell>
        </row>
        <row r="413">
          <cell r="A413">
            <v>6345</v>
          </cell>
          <cell r="B413" t="str">
            <v>Inv.transf.regionálním radám</v>
          </cell>
        </row>
        <row r="414">
          <cell r="A414">
            <v>6349</v>
          </cell>
          <cell r="B414" t="str">
            <v>Ost.inv.transf.VR územ.úrovně</v>
          </cell>
        </row>
        <row r="415">
          <cell r="A415">
            <v>6351</v>
          </cell>
          <cell r="B415" t="str">
            <v>Invest.transf.zřízeným PO</v>
          </cell>
        </row>
        <row r="416">
          <cell r="A416">
            <v>6352</v>
          </cell>
          <cell r="B416" t="str">
            <v>Invest. transf.vys. školám</v>
          </cell>
        </row>
        <row r="417">
          <cell r="A417">
            <v>6353</v>
          </cell>
          <cell r="B417" t="str">
            <v>Invest. transf.škol.práv.os.</v>
          </cell>
        </row>
        <row r="418">
          <cell r="A418">
            <v>6354</v>
          </cell>
          <cell r="B418" t="str">
            <v>Invest. transf.veř.výzk.inst.</v>
          </cell>
        </row>
        <row r="419">
          <cell r="A419">
            <v>6355</v>
          </cell>
          <cell r="B419" t="str">
            <v>Invest. transf.veř.zdrav.zař.</v>
          </cell>
        </row>
        <row r="420">
          <cell r="A420">
            <v>6359</v>
          </cell>
          <cell r="B420" t="str">
            <v>Invest.transf.ostatním PO</v>
          </cell>
        </row>
        <row r="421">
          <cell r="A421">
            <v>6361</v>
          </cell>
          <cell r="B421" t="str">
            <v>Invest.transf.do RF OSS</v>
          </cell>
        </row>
        <row r="422">
          <cell r="A422">
            <v>6371</v>
          </cell>
          <cell r="B422" t="str">
            <v>Účel.inv.transf.nepodnik.f.o.</v>
          </cell>
        </row>
        <row r="423">
          <cell r="A423">
            <v>6379</v>
          </cell>
          <cell r="B423" t="str">
            <v>Ost.inv.transfery obyvatelstvu</v>
          </cell>
        </row>
        <row r="424">
          <cell r="A424">
            <v>6380</v>
          </cell>
          <cell r="B424" t="str">
            <v>Invest.transfery do zahraničí</v>
          </cell>
        </row>
        <row r="425">
          <cell r="A425">
            <v>6411</v>
          </cell>
          <cell r="B425" t="str">
            <v>Inv.půjč.prostř.fin.institucím</v>
          </cell>
        </row>
        <row r="426">
          <cell r="A426">
            <v>6412</v>
          </cell>
          <cell r="B426" t="str">
            <v>Inv.půjč.prostř.fyzick.osobám</v>
          </cell>
        </row>
        <row r="427">
          <cell r="A427">
            <v>6413</v>
          </cell>
          <cell r="B427" t="str">
            <v>Inv.půjč.prostř.práv.osobám</v>
          </cell>
        </row>
        <row r="428">
          <cell r="A428">
            <v>6414</v>
          </cell>
          <cell r="B428" t="str">
            <v>Inv.půjč.prostř.fin.institucím</v>
          </cell>
        </row>
        <row r="429">
          <cell r="A429">
            <v>6415</v>
          </cell>
          <cell r="B429" t="str">
            <v>Inv.půjč.prostř.podnikat.subj.</v>
          </cell>
        </row>
        <row r="430">
          <cell r="A430">
            <v>6419</v>
          </cell>
          <cell r="B430" t="str">
            <v>Ost.inv.p.p. podnikatel.subj.</v>
          </cell>
        </row>
        <row r="431">
          <cell r="A431">
            <v>6421</v>
          </cell>
          <cell r="B431" t="str">
            <v>Inv.půjč.prostř.obec.prosp.sp.</v>
          </cell>
        </row>
        <row r="432">
          <cell r="A432">
            <v>6422</v>
          </cell>
          <cell r="B432" t="str">
            <v>Inv.půjč.prostředky OS</v>
          </cell>
        </row>
        <row r="433">
          <cell r="A433">
            <v>6423</v>
          </cell>
          <cell r="B433" t="str">
            <v>Inv.p.p. církvím,nábož.spol.</v>
          </cell>
        </row>
        <row r="434">
          <cell r="A434">
            <v>6424</v>
          </cell>
          <cell r="B434" t="str">
            <v>Inv.p.prostř.spol.vl.jednotek</v>
          </cell>
        </row>
        <row r="435">
          <cell r="A435">
            <v>6429</v>
          </cell>
          <cell r="B435" t="str">
            <v>Inv.p.p. nezisk.a p.org.</v>
          </cell>
        </row>
        <row r="436">
          <cell r="A436">
            <v>6431</v>
          </cell>
          <cell r="B436" t="str">
            <v>Inv.půjčené prostředky SR</v>
          </cell>
        </row>
        <row r="437">
          <cell r="A437">
            <v>6432</v>
          </cell>
          <cell r="B437" t="str">
            <v>Invest.půjčené prostředky SF</v>
          </cell>
        </row>
        <row r="438">
          <cell r="A438">
            <v>6433</v>
          </cell>
          <cell r="B438" t="str">
            <v>Inv.půj.pr.zvl.fondům centr.ú.</v>
          </cell>
        </row>
        <row r="439">
          <cell r="A439">
            <v>6434</v>
          </cell>
          <cell r="B439" t="str">
            <v>Inv.p.p. fondům soc.zdrav.poj.</v>
          </cell>
        </row>
        <row r="440">
          <cell r="A440">
            <v>6439</v>
          </cell>
          <cell r="B440" t="str">
            <v>Ost.invest.půjč.prostř. JVR</v>
          </cell>
        </row>
        <row r="441">
          <cell r="A441">
            <v>6441</v>
          </cell>
          <cell r="B441" t="str">
            <v>Invest. půjč. prostř. obcím</v>
          </cell>
        </row>
        <row r="442">
          <cell r="A442">
            <v>6442</v>
          </cell>
          <cell r="B442" t="str">
            <v>Invest. půjč. prostř. krajům</v>
          </cell>
        </row>
        <row r="443">
          <cell r="A443">
            <v>6443</v>
          </cell>
          <cell r="B443" t="str">
            <v>Invest.půjč.prostř.reg.radám</v>
          </cell>
        </row>
        <row r="444">
          <cell r="A444">
            <v>6449</v>
          </cell>
          <cell r="B444" t="str">
            <v>Ost.inv.p.prostř. VR územ.ú.</v>
          </cell>
        </row>
        <row r="445">
          <cell r="A445">
            <v>6451</v>
          </cell>
          <cell r="B445" t="str">
            <v>Invest.půjč.prostř.zřízeným PO</v>
          </cell>
        </row>
        <row r="446">
          <cell r="A446">
            <v>6452</v>
          </cell>
          <cell r="B446" t="str">
            <v>Invest.půjč.prostř. vys.školám</v>
          </cell>
        </row>
        <row r="447">
          <cell r="A447">
            <v>6459</v>
          </cell>
          <cell r="B447" t="str">
            <v>Invest.půjč.prostř.ostatním PO</v>
          </cell>
        </row>
        <row r="448">
          <cell r="A448">
            <v>6460</v>
          </cell>
          <cell r="B448" t="str">
            <v>Invest.půj.prostř.obyvatelstvu</v>
          </cell>
        </row>
        <row r="449">
          <cell r="A449">
            <v>6470</v>
          </cell>
          <cell r="B449" t="str">
            <v>Invest.půj.prostř.do zahraničí</v>
          </cell>
        </row>
        <row r="450">
          <cell r="A450">
            <v>6710</v>
          </cell>
          <cell r="B450" t="str">
            <v>Inv.převody NF-pr.Phare</v>
          </cell>
        </row>
        <row r="451">
          <cell r="A451">
            <v>6720</v>
          </cell>
          <cell r="B451" t="str">
            <v>Inv.převody NF-pr.Ispa</v>
          </cell>
        </row>
        <row r="452">
          <cell r="A452">
            <v>6730</v>
          </cell>
          <cell r="B452" t="str">
            <v>Inf.převody NF-pr.Sapard</v>
          </cell>
        </row>
        <row r="453">
          <cell r="A453">
            <v>6740</v>
          </cell>
          <cell r="B453" t="str">
            <v>Inv.převody NF-komunitární pr.</v>
          </cell>
        </row>
        <row r="454">
          <cell r="A454">
            <v>6750</v>
          </cell>
          <cell r="B454" t="str">
            <v>Inv.převody NF-ost.pr.ES a ČR</v>
          </cell>
        </row>
        <row r="455">
          <cell r="A455">
            <v>6760</v>
          </cell>
          <cell r="B455" t="str">
            <v>Inv.převody NF-pomoc ze zahr.</v>
          </cell>
        </row>
        <row r="456">
          <cell r="A456">
            <v>6790</v>
          </cell>
          <cell r="B456" t="str">
            <v>Ost.invest. převody do NF</v>
          </cell>
        </row>
        <row r="457">
          <cell r="A457">
            <v>6901</v>
          </cell>
          <cell r="B457" t="str">
            <v>Rezervy kapitálových výdajů</v>
          </cell>
        </row>
        <row r="458">
          <cell r="A458">
            <v>6909</v>
          </cell>
          <cell r="B458" t="str">
            <v>Ostatní kapitálové výdaje j.n.</v>
          </cell>
        </row>
        <row r="459">
          <cell r="A459">
            <v>8111</v>
          </cell>
          <cell r="B459" t="str">
            <v>Krátkodobé vydané dluhopisy</v>
          </cell>
        </row>
        <row r="460">
          <cell r="A460">
            <v>8112</v>
          </cell>
          <cell r="B460" t="str">
            <v>Uhraz.splát.krátkodob.vyd.dluh</v>
          </cell>
        </row>
        <row r="461">
          <cell r="A461">
            <v>8113</v>
          </cell>
          <cell r="B461" t="str">
            <v>Kratkodob.přijaté půjč.prostř.</v>
          </cell>
        </row>
        <row r="462">
          <cell r="A462">
            <v>8114</v>
          </cell>
          <cell r="B462" t="str">
            <v>Uhraz.splát.krátkodob.přij.půj</v>
          </cell>
        </row>
        <row r="463">
          <cell r="A463">
            <v>8115</v>
          </cell>
          <cell r="B463" t="str">
            <v>Zm.stavu krátkodob.prost.na BÚ</v>
          </cell>
        </row>
        <row r="464">
          <cell r="A464">
            <v>8117</v>
          </cell>
          <cell r="B464" t="str">
            <v>Akt.krát.oper.říz.lik.-příjmy</v>
          </cell>
        </row>
        <row r="465">
          <cell r="A465">
            <v>8118</v>
          </cell>
          <cell r="B465" t="str">
            <v>Akt.krát.oper.říz.lik.-výdaje</v>
          </cell>
        </row>
        <row r="466">
          <cell r="A466">
            <v>8121</v>
          </cell>
          <cell r="B466" t="str">
            <v>Dlouhodobé vydané dluhopisy</v>
          </cell>
        </row>
        <row r="467">
          <cell r="A467">
            <v>8122</v>
          </cell>
          <cell r="B467" t="str">
            <v>Uhraz.splát.dlouhodob.vyd.dluh</v>
          </cell>
        </row>
        <row r="468">
          <cell r="A468">
            <v>8123</v>
          </cell>
          <cell r="B468" t="str">
            <v>Dlouhodob.přijaté půjč.prostř.</v>
          </cell>
        </row>
        <row r="469">
          <cell r="A469">
            <v>8124</v>
          </cell>
          <cell r="B469" t="str">
            <v>Uhraz.splát.dlouhodob.přij.půj</v>
          </cell>
        </row>
        <row r="470">
          <cell r="A470">
            <v>8125</v>
          </cell>
          <cell r="B470" t="str">
            <v>Zm.stavu dlouhodob.prost.na BÚ</v>
          </cell>
        </row>
        <row r="471">
          <cell r="A471">
            <v>8127</v>
          </cell>
          <cell r="B471" t="str">
            <v>Akt.dlouh.oper.říz.lik.-příjmy</v>
          </cell>
        </row>
        <row r="472">
          <cell r="A472">
            <v>8128</v>
          </cell>
          <cell r="B472" t="str">
            <v>Akt.dlouh.oper.říz.lik.-výdaje</v>
          </cell>
        </row>
        <row r="473">
          <cell r="A473">
            <v>8211</v>
          </cell>
          <cell r="B473" t="str">
            <v>Krátkodobé vydané dluhopisy</v>
          </cell>
        </row>
        <row r="474">
          <cell r="A474">
            <v>8212</v>
          </cell>
          <cell r="B474" t="str">
            <v>Uhraz.splát.krátkodob.vyd.dluh</v>
          </cell>
        </row>
        <row r="475">
          <cell r="A475">
            <v>8213</v>
          </cell>
          <cell r="B475" t="str">
            <v>Krátkodob. přijaté půj.prostř.</v>
          </cell>
        </row>
        <row r="476">
          <cell r="A476">
            <v>8214</v>
          </cell>
          <cell r="B476" t="str">
            <v>Uhraz.splát.krátkodob.přij.půj</v>
          </cell>
        </row>
        <row r="477">
          <cell r="A477">
            <v>8215</v>
          </cell>
          <cell r="B477" t="str">
            <v>Zm.stavu krátkodob.prost.na BÚ</v>
          </cell>
        </row>
        <row r="478">
          <cell r="A478">
            <v>8217</v>
          </cell>
          <cell r="B478" t="str">
            <v>Akt.krát.oper.říz.lik.-příjmy</v>
          </cell>
        </row>
        <row r="479">
          <cell r="A479">
            <v>8218</v>
          </cell>
          <cell r="B479" t="str">
            <v>Akt.krát.oper.říz.lik.-výdaje</v>
          </cell>
        </row>
        <row r="480">
          <cell r="A480">
            <v>8221</v>
          </cell>
          <cell r="B480" t="str">
            <v>Dlouhodobé vydané dluhopisy</v>
          </cell>
        </row>
        <row r="481">
          <cell r="A481">
            <v>8222</v>
          </cell>
          <cell r="B481" t="str">
            <v>Uhraz.splát.dlouhodob.vyd.dluh</v>
          </cell>
        </row>
        <row r="482">
          <cell r="A482">
            <v>8223</v>
          </cell>
          <cell r="B482" t="str">
            <v>Dlouhodob. přitajé půj.prostř.</v>
          </cell>
        </row>
        <row r="483">
          <cell r="A483">
            <v>8224</v>
          </cell>
          <cell r="B483" t="str">
            <v>Uhraz.splát.dlouhodob.přij.půj</v>
          </cell>
        </row>
        <row r="484">
          <cell r="A484">
            <v>8225</v>
          </cell>
          <cell r="B484" t="str">
            <v>Zm.stavu dlouhodob.prost.na BÚ</v>
          </cell>
        </row>
        <row r="485">
          <cell r="A485">
            <v>8227</v>
          </cell>
          <cell r="B485" t="str">
            <v>Akt.dlouh.oper.říz.lik.-příjmy</v>
          </cell>
        </row>
        <row r="486">
          <cell r="A486">
            <v>8228</v>
          </cell>
          <cell r="B486" t="str">
            <v>Akt.dlouh.oper.říz.lik.-výdaje</v>
          </cell>
        </row>
        <row r="487">
          <cell r="A487">
            <v>8901</v>
          </cell>
          <cell r="B487" t="str">
            <v>Oper.z peněž.účtů organizace</v>
          </cell>
        </row>
        <row r="488">
          <cell r="A488">
            <v>8902</v>
          </cell>
          <cell r="B488" t="str">
            <v>Nerealizované kurzové rozdíly</v>
          </cell>
        </row>
        <row r="489">
          <cell r="A489">
            <v>8905</v>
          </cell>
          <cell r="B489" t="str">
            <v>Kontokorent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ní_strana"/>
      <sheetName val="PŘÍJMY"/>
      <sheetName val="NEINVESTICE"/>
      <sheetName val="INVESTICE"/>
      <sheetName val="FINANCOVÁNÍ"/>
      <sheetName val="Dačický dům"/>
      <sheetName val="Spolkový dům"/>
      <sheetName val="Olympia"/>
      <sheetName val="Klimeška"/>
      <sheetName val="Sokolovna Malín"/>
      <sheetName val="Lorec"/>
      <sheetName val="NEPOKRYTÉ_investice_2019"/>
      <sheetName val="Použité zkratky"/>
      <sheetName val="TS"/>
      <sheetName val="polozky"/>
      <sheetName val="UZ"/>
      <sheetName val="OrgC"/>
      <sheetName val="or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8"/>
  <sheetViews>
    <sheetView zoomScale="80" zoomScaleNormal="80" zoomScaleSheetLayoutView="91" workbookViewId="0">
      <pane ySplit="1" topLeftCell="A2" activePane="bottomLeft" state="frozen"/>
      <selection pane="bottomLeft" activeCell="E9" sqref="E9"/>
    </sheetView>
  </sheetViews>
  <sheetFormatPr defaultColWidth="8.88671875" defaultRowHeight="14.4" x14ac:dyDescent="0.3"/>
  <cols>
    <col min="1" max="1" width="4" style="9" bestFit="1" customWidth="1"/>
    <col min="2" max="2" width="3" style="9" bestFit="1" customWidth="1"/>
    <col min="3" max="4" width="6" style="9" customWidth="1"/>
    <col min="5" max="6" width="5.6640625" style="9" customWidth="1"/>
    <col min="7" max="7" width="5.44140625" style="9" bestFit="1" customWidth="1"/>
    <col min="8" max="8" width="10.44140625" style="9" bestFit="1" customWidth="1"/>
    <col min="9" max="9" width="4.44140625" style="9" bestFit="1" customWidth="1"/>
    <col min="10" max="10" width="6.44140625" style="9" bestFit="1" customWidth="1"/>
    <col min="11" max="11" width="5.44140625" style="9" bestFit="1" customWidth="1"/>
    <col min="12" max="12" width="3.5546875" style="9" bestFit="1" customWidth="1"/>
    <col min="13" max="13" width="17.33203125" style="73" bestFit="1" customWidth="1"/>
    <col min="14" max="14" width="45.6640625" style="74" customWidth="1"/>
    <col min="15" max="16384" width="8.88671875" style="18"/>
  </cols>
  <sheetData>
    <row r="1" spans="1:14" s="115" customFormat="1" ht="36.6" customHeight="1" x14ac:dyDescent="0.3">
      <c r="A1" s="111" t="s">
        <v>1536</v>
      </c>
      <c r="B1" s="111" t="s">
        <v>1537</v>
      </c>
      <c r="C1" s="106" t="s">
        <v>785</v>
      </c>
      <c r="D1" s="106" t="s">
        <v>786</v>
      </c>
      <c r="E1" s="106" t="s">
        <v>787</v>
      </c>
      <c r="F1" s="106" t="s">
        <v>788</v>
      </c>
      <c r="G1" s="106" t="s">
        <v>0</v>
      </c>
      <c r="H1" s="106" t="s">
        <v>1</v>
      </c>
      <c r="I1" s="106" t="s">
        <v>2</v>
      </c>
      <c r="J1" s="106" t="s">
        <v>3</v>
      </c>
      <c r="K1" s="106" t="s">
        <v>477</v>
      </c>
      <c r="L1" s="106" t="s">
        <v>478</v>
      </c>
      <c r="M1" s="113" t="s">
        <v>480</v>
      </c>
      <c r="N1" s="114" t="s">
        <v>479</v>
      </c>
    </row>
    <row r="2" spans="1:14" x14ac:dyDescent="0.3">
      <c r="A2" s="9">
        <v>231</v>
      </c>
      <c r="B2" s="9">
        <v>20</v>
      </c>
      <c r="C2" s="6">
        <v>0</v>
      </c>
      <c r="D2" s="6">
        <v>0</v>
      </c>
      <c r="E2" s="6">
        <v>13</v>
      </c>
      <c r="F2" s="6">
        <v>61</v>
      </c>
      <c r="G2" s="6">
        <v>2020</v>
      </c>
      <c r="H2" s="6">
        <v>31139</v>
      </c>
      <c r="I2" s="6">
        <v>0</v>
      </c>
      <c r="J2" s="6">
        <v>0</v>
      </c>
      <c r="K2" s="6">
        <v>0</v>
      </c>
      <c r="L2" s="6">
        <v>0</v>
      </c>
      <c r="M2" s="64">
        <v>1000</v>
      </c>
      <c r="N2" s="3" t="s">
        <v>784</v>
      </c>
    </row>
    <row r="3" spans="1:14" x14ac:dyDescent="0.3">
      <c r="A3" s="9">
        <v>231</v>
      </c>
      <c r="B3" s="9">
        <v>20</v>
      </c>
      <c r="C3" s="6">
        <v>0</v>
      </c>
      <c r="D3" s="6">
        <v>0</v>
      </c>
      <c r="E3" s="6">
        <v>13</v>
      </c>
      <c r="F3" s="6">
        <v>61</v>
      </c>
      <c r="G3" s="6">
        <v>2020</v>
      </c>
      <c r="H3" s="6">
        <v>31151</v>
      </c>
      <c r="I3" s="6">
        <v>0</v>
      </c>
      <c r="J3" s="6">
        <v>0</v>
      </c>
      <c r="K3" s="6">
        <v>0</v>
      </c>
      <c r="L3" s="6">
        <v>0</v>
      </c>
      <c r="M3" s="64">
        <v>500</v>
      </c>
      <c r="N3" s="3" t="s">
        <v>783</v>
      </c>
    </row>
    <row r="4" spans="1:14" x14ac:dyDescent="0.3">
      <c r="A4" s="9">
        <v>231</v>
      </c>
      <c r="B4" s="9">
        <v>20</v>
      </c>
      <c r="C4" s="6">
        <v>0</v>
      </c>
      <c r="D4" s="6">
        <v>0</v>
      </c>
      <c r="E4" s="6">
        <v>13</v>
      </c>
      <c r="F4" s="6">
        <v>61</v>
      </c>
      <c r="G4" s="6">
        <v>2020</v>
      </c>
      <c r="H4" s="6">
        <v>31142</v>
      </c>
      <c r="I4" s="6">
        <v>0</v>
      </c>
      <c r="J4" s="6">
        <v>0</v>
      </c>
      <c r="K4" s="6">
        <v>0</v>
      </c>
      <c r="L4" s="6">
        <v>0</v>
      </c>
      <c r="M4" s="64">
        <v>1600000</v>
      </c>
      <c r="N4" s="3" t="s">
        <v>481</v>
      </c>
    </row>
    <row r="5" spans="1:14" x14ac:dyDescent="0.3">
      <c r="A5" s="9">
        <v>231</v>
      </c>
      <c r="B5" s="9">
        <v>20</v>
      </c>
      <c r="C5" s="6">
        <v>0</v>
      </c>
      <c r="D5" s="6">
        <v>0</v>
      </c>
      <c r="E5" s="6">
        <v>13</v>
      </c>
      <c r="F5" s="6">
        <v>61</v>
      </c>
      <c r="G5" s="6">
        <v>2020</v>
      </c>
      <c r="H5" s="6">
        <v>31137</v>
      </c>
      <c r="I5" s="6">
        <v>0</v>
      </c>
      <c r="J5" s="6">
        <v>0</v>
      </c>
      <c r="K5" s="6">
        <v>0</v>
      </c>
      <c r="L5" s="6">
        <v>0</v>
      </c>
      <c r="M5" s="64">
        <v>12000</v>
      </c>
      <c r="N5" s="3" t="s">
        <v>482</v>
      </c>
    </row>
    <row r="6" spans="1:14" x14ac:dyDescent="0.3">
      <c r="A6" s="9">
        <v>231</v>
      </c>
      <c r="B6" s="9">
        <v>20</v>
      </c>
      <c r="C6" s="6">
        <v>0</v>
      </c>
      <c r="D6" s="6">
        <v>0</v>
      </c>
      <c r="E6" s="6">
        <v>13</v>
      </c>
      <c r="F6" s="6">
        <v>61</v>
      </c>
      <c r="G6" s="6">
        <v>2020</v>
      </c>
      <c r="H6" s="6">
        <v>31143</v>
      </c>
      <c r="I6" s="6">
        <v>0</v>
      </c>
      <c r="J6" s="6">
        <v>0</v>
      </c>
      <c r="K6" s="6">
        <v>0</v>
      </c>
      <c r="L6" s="6">
        <v>0</v>
      </c>
      <c r="M6" s="64">
        <v>1000</v>
      </c>
      <c r="N6" s="3" t="s">
        <v>483</v>
      </c>
    </row>
    <row r="7" spans="1:14" x14ac:dyDescent="0.3">
      <c r="A7" s="9">
        <v>231</v>
      </c>
      <c r="B7" s="9">
        <v>20</v>
      </c>
      <c r="C7" s="6">
        <v>0</v>
      </c>
      <c r="D7" s="6">
        <v>0</v>
      </c>
      <c r="E7" s="6">
        <v>13</v>
      </c>
      <c r="F7" s="6">
        <v>61</v>
      </c>
      <c r="G7" s="6">
        <v>2020</v>
      </c>
      <c r="H7" s="6">
        <v>31140</v>
      </c>
      <c r="I7" s="6">
        <v>0</v>
      </c>
      <c r="J7" s="6">
        <v>0</v>
      </c>
      <c r="K7" s="6">
        <v>0</v>
      </c>
      <c r="L7" s="6">
        <v>0</v>
      </c>
      <c r="M7" s="64">
        <v>55000</v>
      </c>
      <c r="N7" s="3" t="s">
        <v>709</v>
      </c>
    </row>
    <row r="8" spans="1:14" x14ac:dyDescent="0.3">
      <c r="A8" s="9">
        <v>231</v>
      </c>
      <c r="B8" s="9">
        <v>20</v>
      </c>
      <c r="C8" s="6">
        <v>0</v>
      </c>
      <c r="D8" s="6">
        <v>0</v>
      </c>
      <c r="E8" s="6">
        <v>13</v>
      </c>
      <c r="F8" s="6">
        <v>61</v>
      </c>
      <c r="G8" s="6">
        <v>2020</v>
      </c>
      <c r="H8" s="6">
        <v>31147</v>
      </c>
      <c r="I8" s="6">
        <v>0</v>
      </c>
      <c r="J8" s="6">
        <v>0</v>
      </c>
      <c r="K8" s="6">
        <v>0</v>
      </c>
      <c r="L8" s="6">
        <v>0</v>
      </c>
      <c r="M8" s="64">
        <v>15000</v>
      </c>
      <c r="N8" s="3" t="s">
        <v>484</v>
      </c>
    </row>
    <row r="9" spans="1:14" x14ac:dyDescent="0.3">
      <c r="A9" s="9">
        <v>231</v>
      </c>
      <c r="B9" s="9">
        <v>20</v>
      </c>
      <c r="C9" s="6">
        <v>0</v>
      </c>
      <c r="D9" s="6">
        <v>0</v>
      </c>
      <c r="E9" s="6">
        <v>13</v>
      </c>
      <c r="F9" s="6">
        <v>61</v>
      </c>
      <c r="G9" s="6">
        <v>2020</v>
      </c>
      <c r="H9" s="6">
        <v>31149</v>
      </c>
      <c r="I9" s="6">
        <v>0</v>
      </c>
      <c r="J9" s="6">
        <v>0</v>
      </c>
      <c r="K9" s="6">
        <v>0</v>
      </c>
      <c r="L9" s="6">
        <v>0</v>
      </c>
      <c r="M9" s="64">
        <v>60000</v>
      </c>
      <c r="N9" s="3" t="s">
        <v>485</v>
      </c>
    </row>
    <row r="10" spans="1:14" x14ac:dyDescent="0.3">
      <c r="A10" s="9">
        <v>231</v>
      </c>
      <c r="B10" s="9">
        <v>20</v>
      </c>
      <c r="C10" s="6">
        <v>0</v>
      </c>
      <c r="D10" s="6">
        <v>0</v>
      </c>
      <c r="E10" s="6">
        <v>13</v>
      </c>
      <c r="F10" s="6">
        <v>61</v>
      </c>
      <c r="G10" s="6">
        <v>2020</v>
      </c>
      <c r="H10" s="6">
        <v>31146</v>
      </c>
      <c r="I10" s="6">
        <v>0</v>
      </c>
      <c r="J10" s="6">
        <v>0</v>
      </c>
      <c r="K10" s="6">
        <v>0</v>
      </c>
      <c r="L10" s="6">
        <v>0</v>
      </c>
      <c r="M10" s="64">
        <v>15000</v>
      </c>
      <c r="N10" s="3" t="s">
        <v>486</v>
      </c>
    </row>
    <row r="11" spans="1:14" x14ac:dyDescent="0.3">
      <c r="A11" s="9">
        <v>231</v>
      </c>
      <c r="B11" s="9">
        <v>20</v>
      </c>
      <c r="C11" s="6">
        <v>0</v>
      </c>
      <c r="D11" s="6">
        <v>0</v>
      </c>
      <c r="E11" s="6">
        <v>13</v>
      </c>
      <c r="F11" s="6">
        <v>61</v>
      </c>
      <c r="G11" s="6">
        <v>2020</v>
      </c>
      <c r="H11" s="6">
        <v>31010</v>
      </c>
      <c r="I11" s="6">
        <v>0</v>
      </c>
      <c r="J11" s="6">
        <v>0</v>
      </c>
      <c r="K11" s="6">
        <v>0</v>
      </c>
      <c r="L11" s="6">
        <v>0</v>
      </c>
      <c r="M11" s="64">
        <v>10000</v>
      </c>
      <c r="N11" s="3" t="s">
        <v>487</v>
      </c>
    </row>
    <row r="12" spans="1:14" x14ac:dyDescent="0.3">
      <c r="A12" s="9">
        <v>231</v>
      </c>
      <c r="B12" s="9">
        <v>20</v>
      </c>
      <c r="C12" s="6">
        <v>0</v>
      </c>
      <c r="D12" s="6">
        <v>0</v>
      </c>
      <c r="E12" s="6">
        <v>13</v>
      </c>
      <c r="F12" s="6">
        <v>61</v>
      </c>
      <c r="G12" s="6">
        <v>2020</v>
      </c>
      <c r="H12" s="6">
        <v>31138</v>
      </c>
      <c r="I12" s="6">
        <v>0</v>
      </c>
      <c r="J12" s="6">
        <v>0</v>
      </c>
      <c r="K12" s="6">
        <v>0</v>
      </c>
      <c r="L12" s="6">
        <v>0</v>
      </c>
      <c r="M12" s="64">
        <v>1500</v>
      </c>
      <c r="N12" s="3" t="s">
        <v>488</v>
      </c>
    </row>
    <row r="13" spans="1:14" x14ac:dyDescent="0.3">
      <c r="A13" s="9">
        <v>231</v>
      </c>
      <c r="B13" s="9">
        <v>20</v>
      </c>
      <c r="C13" s="6">
        <v>0</v>
      </c>
      <c r="D13" s="6">
        <v>0</v>
      </c>
      <c r="E13" s="6">
        <v>13</v>
      </c>
      <c r="F13" s="6">
        <v>61</v>
      </c>
      <c r="G13" s="6">
        <v>2020</v>
      </c>
      <c r="H13" s="6">
        <v>31046</v>
      </c>
      <c r="I13" s="6">
        <v>0</v>
      </c>
      <c r="J13" s="6">
        <v>0</v>
      </c>
      <c r="K13" s="6">
        <v>0</v>
      </c>
      <c r="L13" s="6">
        <v>0</v>
      </c>
      <c r="M13" s="64">
        <v>20000</v>
      </c>
      <c r="N13" s="3" t="s">
        <v>489</v>
      </c>
    </row>
    <row r="14" spans="1:14" x14ac:dyDescent="0.3">
      <c r="A14" s="9">
        <v>231</v>
      </c>
      <c r="B14" s="9">
        <v>20</v>
      </c>
      <c r="C14" s="6">
        <v>0</v>
      </c>
      <c r="D14" s="6">
        <v>0</v>
      </c>
      <c r="E14" s="6">
        <v>13</v>
      </c>
      <c r="F14" s="6">
        <v>61</v>
      </c>
      <c r="G14" s="6">
        <v>2020</v>
      </c>
      <c r="H14" s="6">
        <v>31150</v>
      </c>
      <c r="I14" s="6">
        <v>0</v>
      </c>
      <c r="J14" s="6">
        <v>0</v>
      </c>
      <c r="K14" s="6">
        <v>0</v>
      </c>
      <c r="L14" s="6">
        <v>0</v>
      </c>
      <c r="M14" s="64">
        <v>2000</v>
      </c>
      <c r="N14" s="3" t="s">
        <v>490</v>
      </c>
    </row>
    <row r="15" spans="1:14" x14ac:dyDescent="0.3">
      <c r="A15" s="9">
        <v>231</v>
      </c>
      <c r="B15" s="9">
        <v>20</v>
      </c>
      <c r="C15" s="6">
        <v>0</v>
      </c>
      <c r="D15" s="6">
        <v>0</v>
      </c>
      <c r="E15" s="6">
        <v>13</v>
      </c>
      <c r="F15" s="6">
        <v>61</v>
      </c>
      <c r="G15" s="6">
        <v>2020</v>
      </c>
      <c r="H15" s="6">
        <v>31006</v>
      </c>
      <c r="I15" s="6">
        <v>0</v>
      </c>
      <c r="J15" s="6">
        <v>0</v>
      </c>
      <c r="K15" s="6">
        <v>0</v>
      </c>
      <c r="L15" s="6">
        <v>0</v>
      </c>
      <c r="M15" s="64">
        <v>100000</v>
      </c>
      <c r="N15" s="3" t="s">
        <v>491</v>
      </c>
    </row>
    <row r="16" spans="1:14" x14ac:dyDescent="0.3">
      <c r="A16" s="9">
        <v>231</v>
      </c>
      <c r="B16" s="9">
        <v>20</v>
      </c>
      <c r="C16" s="6">
        <v>0</v>
      </c>
      <c r="D16" s="6">
        <v>0</v>
      </c>
      <c r="E16" s="6">
        <v>13</v>
      </c>
      <c r="F16" s="6">
        <v>61</v>
      </c>
      <c r="G16" s="6">
        <v>2020</v>
      </c>
      <c r="H16" s="6">
        <v>31026</v>
      </c>
      <c r="I16" s="6">
        <v>0</v>
      </c>
      <c r="J16" s="6">
        <v>0</v>
      </c>
      <c r="K16" s="6">
        <v>0</v>
      </c>
      <c r="L16" s="6">
        <v>0</v>
      </c>
      <c r="M16" s="64">
        <v>25000</v>
      </c>
      <c r="N16" s="3" t="s">
        <v>492</v>
      </c>
    </row>
    <row r="17" spans="1:14" x14ac:dyDescent="0.3">
      <c r="A17" s="9">
        <v>231</v>
      </c>
      <c r="B17" s="9">
        <v>20</v>
      </c>
      <c r="C17" s="6">
        <v>61</v>
      </c>
      <c r="D17" s="6">
        <v>71</v>
      </c>
      <c r="E17" s="6">
        <v>21</v>
      </c>
      <c r="F17" s="6">
        <v>33</v>
      </c>
      <c r="G17" s="6">
        <v>2020</v>
      </c>
      <c r="H17" s="6">
        <v>31032</v>
      </c>
      <c r="I17" s="6">
        <v>0</v>
      </c>
      <c r="J17" s="6">
        <v>0</v>
      </c>
      <c r="K17" s="6">
        <v>0</v>
      </c>
      <c r="L17" s="6">
        <v>0</v>
      </c>
      <c r="M17" s="64">
        <v>1500</v>
      </c>
      <c r="N17" s="3" t="s">
        <v>493</v>
      </c>
    </row>
    <row r="18" spans="1:14" x14ac:dyDescent="0.3">
      <c r="A18" s="9">
        <v>231</v>
      </c>
      <c r="B18" s="9">
        <v>20</v>
      </c>
      <c r="C18" s="6">
        <v>0</v>
      </c>
      <c r="D18" s="6">
        <v>0</v>
      </c>
      <c r="E18" s="6">
        <v>13</v>
      </c>
      <c r="F18" s="6">
        <v>61</v>
      </c>
      <c r="G18" s="6">
        <v>2030</v>
      </c>
      <c r="H18" s="6">
        <v>31029</v>
      </c>
      <c r="I18" s="6">
        <v>0</v>
      </c>
      <c r="J18" s="6">
        <v>0</v>
      </c>
      <c r="K18" s="6">
        <v>0</v>
      </c>
      <c r="L18" s="6">
        <v>0</v>
      </c>
      <c r="M18" s="64">
        <v>5000</v>
      </c>
      <c r="N18" s="3" t="s">
        <v>494</v>
      </c>
    </row>
    <row r="19" spans="1:14" x14ac:dyDescent="0.3">
      <c r="A19" s="9">
        <v>231</v>
      </c>
      <c r="B19" s="9">
        <v>20</v>
      </c>
      <c r="C19" s="6">
        <v>0</v>
      </c>
      <c r="D19" s="6">
        <v>0</v>
      </c>
      <c r="E19" s="6">
        <v>13</v>
      </c>
      <c r="F19" s="6">
        <v>61</v>
      </c>
      <c r="G19" s="6">
        <v>2030</v>
      </c>
      <c r="H19" s="6">
        <v>31019</v>
      </c>
      <c r="I19" s="6">
        <v>0</v>
      </c>
      <c r="J19" s="6">
        <v>0</v>
      </c>
      <c r="K19" s="6">
        <v>0</v>
      </c>
      <c r="L19" s="6">
        <v>0</v>
      </c>
      <c r="M19" s="64">
        <v>40000</v>
      </c>
      <c r="N19" s="3" t="s">
        <v>495</v>
      </c>
    </row>
    <row r="20" spans="1:14" x14ac:dyDescent="0.3">
      <c r="A20" s="9">
        <v>231</v>
      </c>
      <c r="B20" s="9">
        <v>20</v>
      </c>
      <c r="C20" s="6">
        <v>0</v>
      </c>
      <c r="D20" s="6">
        <v>0</v>
      </c>
      <c r="E20" s="6">
        <v>13</v>
      </c>
      <c r="F20" s="6">
        <v>61</v>
      </c>
      <c r="G20" s="6">
        <v>2030</v>
      </c>
      <c r="H20" s="6">
        <v>31002</v>
      </c>
      <c r="I20" s="6">
        <v>0</v>
      </c>
      <c r="J20" s="6">
        <v>0</v>
      </c>
      <c r="K20" s="6">
        <v>0</v>
      </c>
      <c r="L20" s="6">
        <v>0</v>
      </c>
      <c r="M20" s="64">
        <v>5000</v>
      </c>
      <c r="N20" s="3" t="s">
        <v>44</v>
      </c>
    </row>
    <row r="21" spans="1:14" x14ac:dyDescent="0.3">
      <c r="A21" s="9">
        <v>231</v>
      </c>
      <c r="B21" s="9">
        <v>20</v>
      </c>
      <c r="C21" s="6">
        <v>0</v>
      </c>
      <c r="D21" s="6">
        <v>0</v>
      </c>
      <c r="E21" s="6">
        <v>13</v>
      </c>
      <c r="F21" s="6">
        <v>61</v>
      </c>
      <c r="G21" s="6">
        <v>2030</v>
      </c>
      <c r="H21" s="6">
        <v>31007</v>
      </c>
      <c r="I21" s="6">
        <v>0</v>
      </c>
      <c r="J21" s="6">
        <v>0</v>
      </c>
      <c r="K21" s="6">
        <v>0</v>
      </c>
      <c r="L21" s="6">
        <v>0</v>
      </c>
      <c r="M21" s="64">
        <v>700000</v>
      </c>
      <c r="N21" s="3" t="s">
        <v>496</v>
      </c>
    </row>
    <row r="22" spans="1:14" x14ac:dyDescent="0.3">
      <c r="A22" s="9">
        <v>231</v>
      </c>
      <c r="B22" s="9">
        <v>20</v>
      </c>
      <c r="C22" s="6">
        <v>0</v>
      </c>
      <c r="D22" s="6">
        <v>0</v>
      </c>
      <c r="E22" s="6">
        <v>13</v>
      </c>
      <c r="F22" s="6">
        <v>61</v>
      </c>
      <c r="G22" s="6">
        <v>2030</v>
      </c>
      <c r="H22" s="6">
        <v>31030</v>
      </c>
      <c r="I22" s="6">
        <v>0</v>
      </c>
      <c r="J22" s="6">
        <v>0</v>
      </c>
      <c r="K22" s="6">
        <v>0</v>
      </c>
      <c r="L22" s="6">
        <v>0</v>
      </c>
      <c r="M22" s="64">
        <v>110000</v>
      </c>
      <c r="N22" s="3" t="s">
        <v>497</v>
      </c>
    </row>
    <row r="23" spans="1:14" x14ac:dyDescent="0.3">
      <c r="A23" s="9">
        <v>231</v>
      </c>
      <c r="B23" s="9">
        <v>20</v>
      </c>
      <c r="C23" s="6">
        <v>0</v>
      </c>
      <c r="D23" s="6">
        <v>0</v>
      </c>
      <c r="E23" s="6">
        <v>13</v>
      </c>
      <c r="F23" s="6">
        <v>61</v>
      </c>
      <c r="G23" s="6">
        <v>2030</v>
      </c>
      <c r="H23" s="6">
        <v>31004</v>
      </c>
      <c r="I23" s="6">
        <v>0</v>
      </c>
      <c r="J23" s="6">
        <v>0</v>
      </c>
      <c r="K23" s="6">
        <v>0</v>
      </c>
      <c r="L23" s="6">
        <v>0</v>
      </c>
      <c r="M23" s="64">
        <v>200000</v>
      </c>
      <c r="N23" s="3" t="s">
        <v>498</v>
      </c>
    </row>
    <row r="24" spans="1:14" x14ac:dyDescent="0.3">
      <c r="A24" s="9">
        <v>231</v>
      </c>
      <c r="B24" s="9">
        <v>20</v>
      </c>
      <c r="C24" s="6">
        <v>0</v>
      </c>
      <c r="D24" s="6">
        <v>0</v>
      </c>
      <c r="E24" s="6">
        <v>13</v>
      </c>
      <c r="F24" s="6">
        <v>61</v>
      </c>
      <c r="G24" s="6">
        <v>2030</v>
      </c>
      <c r="H24" s="6">
        <v>31005</v>
      </c>
      <c r="I24" s="6">
        <v>0</v>
      </c>
      <c r="J24" s="6">
        <v>0</v>
      </c>
      <c r="K24" s="6">
        <v>0</v>
      </c>
      <c r="L24" s="6">
        <v>0</v>
      </c>
      <c r="M24" s="64">
        <v>30000</v>
      </c>
      <c r="N24" s="3" t="s">
        <v>499</v>
      </c>
    </row>
    <row r="25" spans="1:14" x14ac:dyDescent="0.3">
      <c r="A25" s="9">
        <v>231</v>
      </c>
      <c r="B25" s="9">
        <v>20</v>
      </c>
      <c r="C25" s="6">
        <v>0</v>
      </c>
      <c r="D25" s="6">
        <v>0</v>
      </c>
      <c r="E25" s="6">
        <v>13</v>
      </c>
      <c r="F25" s="6">
        <v>61</v>
      </c>
      <c r="G25" s="6">
        <v>2030</v>
      </c>
      <c r="H25" s="6">
        <v>31028</v>
      </c>
      <c r="I25" s="6">
        <v>0</v>
      </c>
      <c r="J25" s="6">
        <v>0</v>
      </c>
      <c r="K25" s="6">
        <v>0</v>
      </c>
      <c r="L25" s="6">
        <v>0</v>
      </c>
      <c r="M25" s="64">
        <v>10000</v>
      </c>
      <c r="N25" s="3" t="s">
        <v>500</v>
      </c>
    </row>
    <row r="26" spans="1:14" x14ac:dyDescent="0.3">
      <c r="A26" s="9">
        <v>231</v>
      </c>
      <c r="B26" s="9">
        <v>20</v>
      </c>
      <c r="C26" s="6">
        <v>21</v>
      </c>
      <c r="D26" s="6">
        <v>43</v>
      </c>
      <c r="E26" s="6">
        <v>21</v>
      </c>
      <c r="F26" s="6">
        <v>11</v>
      </c>
      <c r="G26" s="6">
        <v>2045</v>
      </c>
      <c r="H26" s="6">
        <v>18667</v>
      </c>
      <c r="I26" s="6">
        <v>0</v>
      </c>
      <c r="J26" s="6">
        <v>0</v>
      </c>
      <c r="K26" s="6">
        <v>0</v>
      </c>
      <c r="L26" s="6">
        <v>0</v>
      </c>
      <c r="M26" s="64">
        <v>150000</v>
      </c>
      <c r="N26" s="3" t="s">
        <v>7</v>
      </c>
    </row>
    <row r="27" spans="1:14" x14ac:dyDescent="0.3">
      <c r="A27" s="9">
        <v>231</v>
      </c>
      <c r="B27" s="9">
        <v>20</v>
      </c>
      <c r="C27" s="6">
        <v>21</v>
      </c>
      <c r="D27" s="6">
        <v>43</v>
      </c>
      <c r="E27" s="6">
        <v>21</v>
      </c>
      <c r="F27" s="6">
        <v>12</v>
      </c>
      <c r="G27" s="6">
        <v>2045</v>
      </c>
      <c r="H27" s="6">
        <v>18669</v>
      </c>
      <c r="I27" s="6">
        <v>0</v>
      </c>
      <c r="J27" s="6">
        <v>0</v>
      </c>
      <c r="K27" s="6">
        <v>0</v>
      </c>
      <c r="L27" s="6">
        <v>0</v>
      </c>
      <c r="M27" s="64">
        <v>450000</v>
      </c>
      <c r="N27" s="3" t="s">
        <v>9</v>
      </c>
    </row>
    <row r="28" spans="1:14" x14ac:dyDescent="0.3">
      <c r="A28" s="9">
        <v>231</v>
      </c>
      <c r="B28" s="9">
        <v>20</v>
      </c>
      <c r="C28" s="6">
        <v>21</v>
      </c>
      <c r="D28" s="6">
        <v>43</v>
      </c>
      <c r="E28" s="6">
        <v>21</v>
      </c>
      <c r="F28" s="6">
        <v>12</v>
      </c>
      <c r="G28" s="6">
        <v>2045</v>
      </c>
      <c r="H28" s="6">
        <v>18667</v>
      </c>
      <c r="I28" s="6">
        <v>0</v>
      </c>
      <c r="J28" s="6">
        <v>0</v>
      </c>
      <c r="K28" s="6">
        <v>0</v>
      </c>
      <c r="L28" s="6">
        <v>0</v>
      </c>
      <c r="M28" s="64">
        <v>700000</v>
      </c>
      <c r="N28" s="3" t="s">
        <v>8</v>
      </c>
    </row>
    <row r="29" spans="1:14" x14ac:dyDescent="0.3">
      <c r="A29" s="9">
        <v>231</v>
      </c>
      <c r="B29" s="9">
        <v>20</v>
      </c>
      <c r="C29" s="6">
        <v>21</v>
      </c>
      <c r="D29" s="6">
        <v>43</v>
      </c>
      <c r="E29" s="6">
        <v>23</v>
      </c>
      <c r="F29" s="6">
        <v>29</v>
      </c>
      <c r="G29" s="6">
        <v>2045</v>
      </c>
      <c r="H29" s="6">
        <v>18667</v>
      </c>
      <c r="I29" s="6">
        <v>0</v>
      </c>
      <c r="J29" s="6">
        <v>0</v>
      </c>
      <c r="K29" s="6">
        <v>0</v>
      </c>
      <c r="L29" s="6">
        <v>0</v>
      </c>
      <c r="M29" s="64">
        <v>130000</v>
      </c>
      <c r="N29" s="3" t="s">
        <v>608</v>
      </c>
    </row>
    <row r="30" spans="1:14" x14ac:dyDescent="0.3">
      <c r="A30" s="9">
        <v>231</v>
      </c>
      <c r="B30" s="9">
        <v>20</v>
      </c>
      <c r="C30" s="6">
        <v>0</v>
      </c>
      <c r="D30" s="6">
        <v>0</v>
      </c>
      <c r="E30" s="6">
        <v>13</v>
      </c>
      <c r="F30" s="6">
        <v>61</v>
      </c>
      <c r="G30" s="6">
        <v>2059</v>
      </c>
      <c r="H30" s="6">
        <v>31051</v>
      </c>
      <c r="I30" s="6">
        <v>0</v>
      </c>
      <c r="J30" s="6">
        <v>0</v>
      </c>
      <c r="K30" s="6">
        <v>0</v>
      </c>
      <c r="L30" s="6">
        <v>0</v>
      </c>
      <c r="M30" s="64">
        <v>8000</v>
      </c>
      <c r="N30" s="3" t="s">
        <v>501</v>
      </c>
    </row>
    <row r="31" spans="1:14" x14ac:dyDescent="0.3">
      <c r="A31" s="9">
        <v>231</v>
      </c>
      <c r="B31" s="9">
        <v>20</v>
      </c>
      <c r="C31" s="6">
        <v>0</v>
      </c>
      <c r="D31" s="6">
        <v>0</v>
      </c>
      <c r="E31" s="6">
        <v>13</v>
      </c>
      <c r="F31" s="6">
        <v>61</v>
      </c>
      <c r="G31" s="6">
        <v>2059</v>
      </c>
      <c r="H31" s="6">
        <v>31047</v>
      </c>
      <c r="I31" s="6">
        <v>0</v>
      </c>
      <c r="J31" s="6">
        <v>0</v>
      </c>
      <c r="K31" s="6">
        <v>0</v>
      </c>
      <c r="L31" s="6">
        <v>0</v>
      </c>
      <c r="M31" s="64">
        <v>8000</v>
      </c>
      <c r="N31" s="3" t="s">
        <v>502</v>
      </c>
    </row>
    <row r="32" spans="1:14" x14ac:dyDescent="0.3">
      <c r="A32" s="9">
        <v>231</v>
      </c>
      <c r="B32" s="9">
        <v>20</v>
      </c>
      <c r="C32" s="6">
        <v>0</v>
      </c>
      <c r="D32" s="6">
        <v>0</v>
      </c>
      <c r="E32" s="6">
        <v>13</v>
      </c>
      <c r="F32" s="6">
        <v>61</v>
      </c>
      <c r="G32" s="6">
        <v>2059</v>
      </c>
      <c r="H32" s="6">
        <v>31048</v>
      </c>
      <c r="I32" s="6">
        <v>0</v>
      </c>
      <c r="J32" s="6">
        <v>0</v>
      </c>
      <c r="K32" s="6">
        <v>0</v>
      </c>
      <c r="L32" s="6">
        <v>0</v>
      </c>
      <c r="M32" s="64">
        <v>45000</v>
      </c>
      <c r="N32" s="3" t="s">
        <v>503</v>
      </c>
    </row>
    <row r="33" spans="1:14" x14ac:dyDescent="0.3">
      <c r="A33" s="9">
        <v>231</v>
      </c>
      <c r="B33" s="9">
        <v>20</v>
      </c>
      <c r="C33" s="6">
        <v>0</v>
      </c>
      <c r="D33" s="6">
        <v>0</v>
      </c>
      <c r="E33" s="6">
        <v>13</v>
      </c>
      <c r="F33" s="6">
        <v>61</v>
      </c>
      <c r="G33" s="6">
        <v>2059</v>
      </c>
      <c r="H33" s="6">
        <v>31053</v>
      </c>
      <c r="I33" s="6">
        <v>0</v>
      </c>
      <c r="J33" s="6">
        <v>0</v>
      </c>
      <c r="K33" s="6">
        <v>0</v>
      </c>
      <c r="L33" s="6">
        <v>0</v>
      </c>
      <c r="M33" s="64">
        <v>1000</v>
      </c>
      <c r="N33" s="3" t="s">
        <v>504</v>
      </c>
    </row>
    <row r="34" spans="1:14" x14ac:dyDescent="0.3">
      <c r="A34" s="9">
        <v>231</v>
      </c>
      <c r="B34" s="9">
        <v>20</v>
      </c>
      <c r="C34" s="6">
        <v>0</v>
      </c>
      <c r="D34" s="6">
        <v>0</v>
      </c>
      <c r="E34" s="6">
        <v>13</v>
      </c>
      <c r="F34" s="6">
        <v>61</v>
      </c>
      <c r="G34" s="6">
        <v>2059</v>
      </c>
      <c r="H34" s="6">
        <v>31045</v>
      </c>
      <c r="I34" s="6">
        <v>0</v>
      </c>
      <c r="J34" s="6">
        <v>0</v>
      </c>
      <c r="K34" s="6">
        <v>0</v>
      </c>
      <c r="L34" s="6">
        <v>0</v>
      </c>
      <c r="M34" s="64">
        <v>3000</v>
      </c>
      <c r="N34" s="3" t="s">
        <v>505</v>
      </c>
    </row>
    <row r="35" spans="1:14" x14ac:dyDescent="0.3">
      <c r="A35" s="9">
        <v>231</v>
      </c>
      <c r="B35" s="9">
        <v>20</v>
      </c>
      <c r="C35" s="6">
        <v>0</v>
      </c>
      <c r="D35" s="6">
        <v>0</v>
      </c>
      <c r="E35" s="6">
        <v>13</v>
      </c>
      <c r="F35" s="6">
        <v>61</v>
      </c>
      <c r="G35" s="6">
        <v>2059</v>
      </c>
      <c r="H35" s="6">
        <v>31049</v>
      </c>
      <c r="I35" s="6">
        <v>0</v>
      </c>
      <c r="J35" s="6">
        <v>0</v>
      </c>
      <c r="K35" s="6">
        <v>0</v>
      </c>
      <c r="L35" s="6">
        <v>0</v>
      </c>
      <c r="M35" s="64">
        <v>3000</v>
      </c>
      <c r="N35" s="3" t="s">
        <v>506</v>
      </c>
    </row>
    <row r="36" spans="1:14" x14ac:dyDescent="0.3">
      <c r="A36" s="9">
        <v>231</v>
      </c>
      <c r="B36" s="9">
        <v>20</v>
      </c>
      <c r="C36" s="6">
        <v>0</v>
      </c>
      <c r="D36" s="6">
        <v>0</v>
      </c>
      <c r="E36" s="6">
        <v>13</v>
      </c>
      <c r="F36" s="6">
        <v>61</v>
      </c>
      <c r="G36" s="6">
        <v>2059</v>
      </c>
      <c r="H36" s="6">
        <v>31031</v>
      </c>
      <c r="I36" s="6">
        <v>0</v>
      </c>
      <c r="J36" s="6">
        <v>0</v>
      </c>
      <c r="K36" s="6">
        <v>0</v>
      </c>
      <c r="L36" s="6">
        <v>0</v>
      </c>
      <c r="M36" s="64">
        <f>1500+499</f>
        <v>1999</v>
      </c>
      <c r="N36" s="3" t="s">
        <v>507</v>
      </c>
    </row>
    <row r="37" spans="1:14" x14ac:dyDescent="0.3">
      <c r="A37" s="9">
        <v>231</v>
      </c>
      <c r="B37" s="9">
        <v>20</v>
      </c>
      <c r="C37" s="6">
        <v>0</v>
      </c>
      <c r="D37" s="6">
        <v>0</v>
      </c>
      <c r="E37" s="6">
        <v>13</v>
      </c>
      <c r="F37" s="6">
        <v>61</v>
      </c>
      <c r="G37" s="6">
        <v>2059</v>
      </c>
      <c r="H37" s="6">
        <v>31025</v>
      </c>
      <c r="I37" s="6">
        <v>0</v>
      </c>
      <c r="J37" s="6">
        <v>0</v>
      </c>
      <c r="K37" s="6">
        <v>0</v>
      </c>
      <c r="L37" s="6">
        <v>0</v>
      </c>
      <c r="M37" s="64">
        <v>48000</v>
      </c>
      <c r="N37" s="3" t="s">
        <v>508</v>
      </c>
    </row>
    <row r="38" spans="1:14" x14ac:dyDescent="0.3">
      <c r="A38" s="9">
        <v>231</v>
      </c>
      <c r="B38" s="9">
        <v>20</v>
      </c>
      <c r="C38" s="6">
        <v>0</v>
      </c>
      <c r="D38" s="6">
        <v>0</v>
      </c>
      <c r="E38" s="6">
        <v>13</v>
      </c>
      <c r="F38" s="6">
        <v>61</v>
      </c>
      <c r="G38" s="6">
        <v>2059</v>
      </c>
      <c r="H38" s="6">
        <v>31024</v>
      </c>
      <c r="I38" s="6">
        <v>0</v>
      </c>
      <c r="J38" s="6">
        <v>0</v>
      </c>
      <c r="K38" s="6">
        <v>0</v>
      </c>
      <c r="L38" s="6">
        <v>0</v>
      </c>
      <c r="M38" s="64">
        <v>110000</v>
      </c>
      <c r="N38" s="3" t="s">
        <v>6</v>
      </c>
    </row>
    <row r="39" spans="1:14" x14ac:dyDescent="0.3">
      <c r="A39" s="9">
        <v>231</v>
      </c>
      <c r="B39" s="9">
        <v>20</v>
      </c>
      <c r="C39" s="6">
        <v>63</v>
      </c>
      <c r="D39" s="6">
        <v>10</v>
      </c>
      <c r="E39" s="6">
        <v>21</v>
      </c>
      <c r="F39" s="6">
        <v>41</v>
      </c>
      <c r="G39" s="6">
        <v>2059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4">
        <v>40000</v>
      </c>
      <c r="N39" s="3" t="s">
        <v>48</v>
      </c>
    </row>
    <row r="40" spans="1:14" x14ac:dyDescent="0.3">
      <c r="A40" s="9">
        <v>231</v>
      </c>
      <c r="B40" s="9">
        <v>20</v>
      </c>
      <c r="C40" s="6">
        <v>0</v>
      </c>
      <c r="D40" s="6">
        <v>0</v>
      </c>
      <c r="E40" s="6">
        <v>13</v>
      </c>
      <c r="F40" s="6">
        <v>61</v>
      </c>
      <c r="G40" s="6">
        <v>2070</v>
      </c>
      <c r="H40" s="6">
        <v>31054</v>
      </c>
      <c r="I40" s="6">
        <v>0</v>
      </c>
      <c r="J40" s="6">
        <v>0</v>
      </c>
      <c r="K40" s="6">
        <v>0</v>
      </c>
      <c r="L40" s="6">
        <v>0</v>
      </c>
      <c r="M40" s="64">
        <v>30000</v>
      </c>
      <c r="N40" s="3" t="s">
        <v>509</v>
      </c>
    </row>
    <row r="41" spans="1:14" x14ac:dyDescent="0.3">
      <c r="A41" s="9">
        <v>231</v>
      </c>
      <c r="B41" s="9">
        <v>20</v>
      </c>
      <c r="C41" s="6">
        <v>0</v>
      </c>
      <c r="D41" s="6">
        <v>0</v>
      </c>
      <c r="E41" s="6">
        <v>13</v>
      </c>
      <c r="F41" s="6">
        <v>61</v>
      </c>
      <c r="G41" s="6">
        <v>2070</v>
      </c>
      <c r="H41" s="6">
        <v>31601</v>
      </c>
      <c r="I41" s="6">
        <v>0</v>
      </c>
      <c r="J41" s="6">
        <v>0</v>
      </c>
      <c r="K41" s="6">
        <v>0</v>
      </c>
      <c r="L41" s="6">
        <v>0</v>
      </c>
      <c r="M41" s="64">
        <v>450000</v>
      </c>
      <c r="N41" s="3" t="s">
        <v>510</v>
      </c>
    </row>
    <row r="42" spans="1:14" x14ac:dyDescent="0.3">
      <c r="A42" s="9">
        <v>231</v>
      </c>
      <c r="B42" s="9">
        <v>20</v>
      </c>
      <c r="C42" s="6">
        <v>0</v>
      </c>
      <c r="D42" s="6">
        <v>0</v>
      </c>
      <c r="E42" s="6">
        <v>11</v>
      </c>
      <c r="F42" s="6">
        <v>11</v>
      </c>
      <c r="G42" s="6">
        <v>2090</v>
      </c>
      <c r="H42" s="6">
        <v>32612</v>
      </c>
      <c r="I42" s="6">
        <v>0</v>
      </c>
      <c r="J42" s="6">
        <v>0</v>
      </c>
      <c r="K42" s="6">
        <v>0</v>
      </c>
      <c r="L42" s="6">
        <v>0</v>
      </c>
      <c r="M42" s="64">
        <f>56573000+1340000+25000</f>
        <v>57938000</v>
      </c>
      <c r="N42" s="3" t="s">
        <v>511</v>
      </c>
    </row>
    <row r="43" spans="1:14" x14ac:dyDescent="0.3">
      <c r="A43" s="9">
        <v>231</v>
      </c>
      <c r="B43" s="9">
        <v>20</v>
      </c>
      <c r="C43" s="6">
        <v>0</v>
      </c>
      <c r="D43" s="6">
        <v>0</v>
      </c>
      <c r="E43" s="6">
        <v>11</v>
      </c>
      <c r="F43" s="6">
        <v>11</v>
      </c>
      <c r="G43" s="6">
        <v>2090</v>
      </c>
      <c r="H43" s="6">
        <v>34634</v>
      </c>
      <c r="I43" s="6">
        <v>0</v>
      </c>
      <c r="J43" s="6">
        <v>0</v>
      </c>
      <c r="K43" s="6">
        <v>0</v>
      </c>
      <c r="L43" s="6">
        <v>0</v>
      </c>
      <c r="M43" s="64">
        <v>5921000</v>
      </c>
      <c r="N43" s="3" t="s">
        <v>512</v>
      </c>
    </row>
    <row r="44" spans="1:14" x14ac:dyDescent="0.3">
      <c r="A44" s="9">
        <v>231</v>
      </c>
      <c r="B44" s="9">
        <v>20</v>
      </c>
      <c r="C44" s="6">
        <v>0</v>
      </c>
      <c r="D44" s="6">
        <v>0</v>
      </c>
      <c r="E44" s="6">
        <v>11</v>
      </c>
      <c r="F44" s="6">
        <v>12</v>
      </c>
      <c r="G44" s="6">
        <v>2090</v>
      </c>
      <c r="H44" s="6">
        <v>31652</v>
      </c>
      <c r="I44" s="6">
        <v>0</v>
      </c>
      <c r="J44" s="6">
        <v>0</v>
      </c>
      <c r="K44" s="6">
        <v>0</v>
      </c>
      <c r="L44" s="6">
        <v>0</v>
      </c>
      <c r="M44" s="64">
        <v>900000</v>
      </c>
      <c r="N44" s="3" t="s">
        <v>513</v>
      </c>
    </row>
    <row r="45" spans="1:14" x14ac:dyDescent="0.3">
      <c r="A45" s="9">
        <v>231</v>
      </c>
      <c r="B45" s="9">
        <v>20</v>
      </c>
      <c r="C45" s="6">
        <v>0</v>
      </c>
      <c r="D45" s="6">
        <v>0</v>
      </c>
      <c r="E45" s="6">
        <v>11</v>
      </c>
      <c r="F45" s="6">
        <v>13</v>
      </c>
      <c r="G45" s="6">
        <v>2090</v>
      </c>
      <c r="H45" s="6">
        <v>31660</v>
      </c>
      <c r="I45" s="6">
        <v>0</v>
      </c>
      <c r="J45" s="6">
        <v>0</v>
      </c>
      <c r="K45" s="6">
        <v>0</v>
      </c>
      <c r="L45" s="6">
        <v>0</v>
      </c>
      <c r="M45" s="64">
        <v>5000000</v>
      </c>
      <c r="N45" s="3" t="s">
        <v>514</v>
      </c>
    </row>
    <row r="46" spans="1:14" x14ac:dyDescent="0.3">
      <c r="A46" s="9">
        <v>231</v>
      </c>
      <c r="B46" s="9">
        <v>20</v>
      </c>
      <c r="C46" s="6">
        <v>0</v>
      </c>
      <c r="D46" s="6">
        <v>0</v>
      </c>
      <c r="E46" s="6">
        <v>11</v>
      </c>
      <c r="F46" s="6">
        <v>21</v>
      </c>
      <c r="G46" s="6">
        <v>2090</v>
      </c>
      <c r="H46" s="6">
        <v>36410</v>
      </c>
      <c r="I46" s="6">
        <v>0</v>
      </c>
      <c r="J46" s="6">
        <v>0</v>
      </c>
      <c r="K46" s="6">
        <v>0</v>
      </c>
      <c r="L46" s="6">
        <v>0</v>
      </c>
      <c r="M46" s="64">
        <v>57000000</v>
      </c>
      <c r="N46" s="3" t="s">
        <v>515</v>
      </c>
    </row>
    <row r="47" spans="1:14" x14ac:dyDescent="0.3">
      <c r="A47" s="9">
        <v>231</v>
      </c>
      <c r="B47" s="9">
        <v>20</v>
      </c>
      <c r="C47" s="6">
        <v>0</v>
      </c>
      <c r="D47" s="6">
        <v>0</v>
      </c>
      <c r="E47" s="6">
        <v>12</v>
      </c>
      <c r="F47" s="6">
        <v>11</v>
      </c>
      <c r="G47" s="6">
        <v>2090</v>
      </c>
      <c r="H47" s="6">
        <v>31679</v>
      </c>
      <c r="I47" s="6">
        <v>0</v>
      </c>
      <c r="J47" s="6">
        <v>0</v>
      </c>
      <c r="K47" s="6">
        <v>0</v>
      </c>
      <c r="L47" s="6">
        <v>0</v>
      </c>
      <c r="M47" s="64">
        <f>125000000+12907600+2000000</f>
        <v>139907600</v>
      </c>
      <c r="N47" s="3" t="s">
        <v>516</v>
      </c>
    </row>
    <row r="48" spans="1:14" x14ac:dyDescent="0.3">
      <c r="A48" s="9">
        <v>231</v>
      </c>
      <c r="B48" s="9">
        <v>20</v>
      </c>
      <c r="C48" s="6">
        <v>0</v>
      </c>
      <c r="D48" s="6">
        <v>0</v>
      </c>
      <c r="E48" s="6">
        <v>15</v>
      </c>
      <c r="F48" s="6">
        <v>11</v>
      </c>
      <c r="G48" s="6">
        <v>2090</v>
      </c>
      <c r="H48" s="6">
        <v>36330</v>
      </c>
      <c r="I48" s="6">
        <v>0</v>
      </c>
      <c r="J48" s="6">
        <v>0</v>
      </c>
      <c r="K48" s="6">
        <v>0</v>
      </c>
      <c r="L48" s="6">
        <v>0</v>
      </c>
      <c r="M48" s="64">
        <v>25000000</v>
      </c>
      <c r="N48" s="3" t="s">
        <v>517</v>
      </c>
    </row>
    <row r="49" spans="1:14" x14ac:dyDescent="0.3">
      <c r="A49" s="9">
        <v>231</v>
      </c>
      <c r="B49" s="9">
        <v>20</v>
      </c>
      <c r="C49" s="6">
        <v>0</v>
      </c>
      <c r="D49" s="6">
        <v>0</v>
      </c>
      <c r="E49" s="6">
        <v>13</v>
      </c>
      <c r="F49" s="6">
        <v>40</v>
      </c>
      <c r="G49" s="6">
        <v>2094</v>
      </c>
      <c r="H49" s="6">
        <v>30022</v>
      </c>
      <c r="I49" s="6">
        <v>0</v>
      </c>
      <c r="J49" s="6">
        <v>0</v>
      </c>
      <c r="K49" s="6">
        <v>0</v>
      </c>
      <c r="L49" s="6">
        <v>0</v>
      </c>
      <c r="M49" s="64">
        <v>13000000</v>
      </c>
      <c r="N49" s="3" t="s">
        <v>4</v>
      </c>
    </row>
    <row r="50" spans="1:14" x14ac:dyDescent="0.3">
      <c r="A50" s="9">
        <v>231</v>
      </c>
      <c r="B50" s="9">
        <v>20</v>
      </c>
      <c r="C50" s="6">
        <v>0</v>
      </c>
      <c r="D50" s="6">
        <v>0</v>
      </c>
      <c r="E50" s="6">
        <v>13</v>
      </c>
      <c r="F50" s="6">
        <v>41</v>
      </c>
      <c r="G50" s="6">
        <v>2094</v>
      </c>
      <c r="H50" s="6">
        <v>30004</v>
      </c>
      <c r="I50" s="6">
        <v>0</v>
      </c>
      <c r="J50" s="6">
        <v>0</v>
      </c>
      <c r="K50" s="6">
        <v>0</v>
      </c>
      <c r="L50" s="6">
        <v>0</v>
      </c>
      <c r="M50" s="64">
        <v>560000</v>
      </c>
      <c r="N50" s="3" t="s">
        <v>5</v>
      </c>
    </row>
    <row r="51" spans="1:14" x14ac:dyDescent="0.3">
      <c r="A51" s="9">
        <v>231</v>
      </c>
      <c r="B51" s="9">
        <v>20</v>
      </c>
      <c r="C51" s="6">
        <v>0</v>
      </c>
      <c r="D51" s="6">
        <v>0</v>
      </c>
      <c r="E51" s="6">
        <v>13</v>
      </c>
      <c r="F51" s="6">
        <v>42</v>
      </c>
      <c r="G51" s="6">
        <v>2094</v>
      </c>
      <c r="H51" s="6">
        <v>30007</v>
      </c>
      <c r="I51" s="6">
        <v>0</v>
      </c>
      <c r="J51" s="6">
        <v>0</v>
      </c>
      <c r="K51" s="6">
        <v>0</v>
      </c>
      <c r="L51" s="6">
        <v>0</v>
      </c>
      <c r="M51" s="64">
        <v>500000</v>
      </c>
      <c r="N51" s="3" t="s">
        <v>518</v>
      </c>
    </row>
    <row r="52" spans="1:14" x14ac:dyDescent="0.3">
      <c r="A52" s="9">
        <v>231</v>
      </c>
      <c r="B52" s="9">
        <v>20</v>
      </c>
      <c r="C52" s="6">
        <v>0</v>
      </c>
      <c r="D52" s="6">
        <v>0</v>
      </c>
      <c r="E52" s="6">
        <v>13</v>
      </c>
      <c r="F52" s="6">
        <v>45</v>
      </c>
      <c r="G52" s="6">
        <v>2094</v>
      </c>
      <c r="H52" s="6">
        <v>30008</v>
      </c>
      <c r="I52" s="6">
        <v>0</v>
      </c>
      <c r="J52" s="6">
        <v>0</v>
      </c>
      <c r="K52" s="6">
        <v>0</v>
      </c>
      <c r="L52" s="6">
        <v>0</v>
      </c>
      <c r="M52" s="64">
        <v>550000</v>
      </c>
      <c r="N52" s="3" t="s">
        <v>519</v>
      </c>
    </row>
    <row r="53" spans="1:14" x14ac:dyDescent="0.3">
      <c r="A53" s="9">
        <v>231</v>
      </c>
      <c r="B53" s="9">
        <v>20</v>
      </c>
      <c r="C53" s="6">
        <v>0</v>
      </c>
      <c r="D53" s="6">
        <v>0</v>
      </c>
      <c r="E53" s="6">
        <v>13</v>
      </c>
      <c r="F53" s="6">
        <v>61</v>
      </c>
      <c r="G53" s="6">
        <v>2094</v>
      </c>
      <c r="H53" s="6">
        <v>31015</v>
      </c>
      <c r="I53" s="6">
        <v>0</v>
      </c>
      <c r="J53" s="6">
        <v>0</v>
      </c>
      <c r="K53" s="6">
        <v>0</v>
      </c>
      <c r="L53" s="6">
        <v>0</v>
      </c>
      <c r="M53" s="64">
        <v>10000</v>
      </c>
      <c r="N53" s="3" t="s">
        <v>520</v>
      </c>
    </row>
    <row r="54" spans="1:14" x14ac:dyDescent="0.3">
      <c r="A54" s="9">
        <v>231</v>
      </c>
      <c r="B54" s="9">
        <v>20</v>
      </c>
      <c r="C54" s="6">
        <v>0</v>
      </c>
      <c r="D54" s="6">
        <v>0</v>
      </c>
      <c r="E54" s="6">
        <v>13</v>
      </c>
      <c r="F54" s="6">
        <v>61</v>
      </c>
      <c r="G54" s="6">
        <v>2094</v>
      </c>
      <c r="H54" s="6">
        <v>31039</v>
      </c>
      <c r="I54" s="6">
        <v>0</v>
      </c>
      <c r="J54" s="6">
        <v>0</v>
      </c>
      <c r="K54" s="6">
        <v>0</v>
      </c>
      <c r="L54" s="6">
        <v>0</v>
      </c>
      <c r="M54" s="64">
        <v>12000</v>
      </c>
      <c r="N54" s="3" t="s">
        <v>521</v>
      </c>
    </row>
    <row r="55" spans="1:14" x14ac:dyDescent="0.3">
      <c r="A55" s="9">
        <v>231</v>
      </c>
      <c r="B55" s="9">
        <v>20</v>
      </c>
      <c r="C55" s="6">
        <v>0</v>
      </c>
      <c r="D55" s="6">
        <v>0</v>
      </c>
      <c r="E55" s="6">
        <v>13</v>
      </c>
      <c r="F55" s="6">
        <v>61</v>
      </c>
      <c r="G55" s="6">
        <v>2094</v>
      </c>
      <c r="H55" s="6">
        <v>31014</v>
      </c>
      <c r="I55" s="6">
        <v>0</v>
      </c>
      <c r="J55" s="6">
        <v>0</v>
      </c>
      <c r="K55" s="6">
        <v>0</v>
      </c>
      <c r="L55" s="6">
        <v>0</v>
      </c>
      <c r="M55" s="64">
        <v>20000</v>
      </c>
      <c r="N55" s="3" t="s">
        <v>522</v>
      </c>
    </row>
    <row r="56" spans="1:14" x14ac:dyDescent="0.3">
      <c r="A56" s="9">
        <v>231</v>
      </c>
      <c r="B56" s="9">
        <v>20</v>
      </c>
      <c r="C56" s="6">
        <v>0</v>
      </c>
      <c r="D56" s="6">
        <v>0</v>
      </c>
      <c r="E56" s="6">
        <v>13</v>
      </c>
      <c r="F56" s="6">
        <v>61</v>
      </c>
      <c r="G56" s="6">
        <v>2094</v>
      </c>
      <c r="H56" s="6">
        <v>31016</v>
      </c>
      <c r="I56" s="6">
        <v>0</v>
      </c>
      <c r="J56" s="6">
        <v>0</v>
      </c>
      <c r="K56" s="6">
        <v>0</v>
      </c>
      <c r="L56" s="6">
        <v>0</v>
      </c>
      <c r="M56" s="64">
        <v>30000</v>
      </c>
      <c r="N56" s="3" t="s">
        <v>470</v>
      </c>
    </row>
    <row r="57" spans="1:14" x14ac:dyDescent="0.3">
      <c r="A57" s="9">
        <v>231</v>
      </c>
      <c r="B57" s="9">
        <v>20</v>
      </c>
      <c r="C57" s="6">
        <v>0</v>
      </c>
      <c r="D57" s="6">
        <v>0</v>
      </c>
      <c r="E57" s="6">
        <v>13</v>
      </c>
      <c r="F57" s="6">
        <v>81</v>
      </c>
      <c r="G57" s="6">
        <v>2094</v>
      </c>
      <c r="H57" s="6">
        <v>39814</v>
      </c>
      <c r="I57" s="6">
        <v>0</v>
      </c>
      <c r="J57" s="6">
        <v>0</v>
      </c>
      <c r="K57" s="6">
        <v>0</v>
      </c>
      <c r="L57" s="6">
        <v>0</v>
      </c>
      <c r="M57" s="64">
        <v>1000000</v>
      </c>
      <c r="N57" s="3" t="s">
        <v>45</v>
      </c>
    </row>
    <row r="58" spans="1:14" x14ac:dyDescent="0.3">
      <c r="A58" s="9">
        <v>231</v>
      </c>
      <c r="B58" s="9">
        <v>20</v>
      </c>
      <c r="C58" s="6">
        <v>0</v>
      </c>
      <c r="D58" s="6">
        <v>0</v>
      </c>
      <c r="E58" s="6">
        <v>13</v>
      </c>
      <c r="F58" s="6">
        <v>81</v>
      </c>
      <c r="G58" s="6">
        <v>2094</v>
      </c>
      <c r="H58" s="6">
        <v>39822</v>
      </c>
      <c r="I58" s="6">
        <v>0</v>
      </c>
      <c r="J58" s="6">
        <v>0</v>
      </c>
      <c r="K58" s="6">
        <v>0</v>
      </c>
      <c r="L58" s="6">
        <v>0</v>
      </c>
      <c r="M58" s="64">
        <v>18000000</v>
      </c>
      <c r="N58" s="3" t="s">
        <v>46</v>
      </c>
    </row>
    <row r="59" spans="1:14" x14ac:dyDescent="0.3">
      <c r="A59" s="9">
        <v>231</v>
      </c>
      <c r="B59" s="9">
        <v>20</v>
      </c>
      <c r="C59" s="6">
        <v>0</v>
      </c>
      <c r="D59" s="6">
        <v>0</v>
      </c>
      <c r="E59" s="6">
        <v>24</v>
      </c>
      <c r="F59" s="6">
        <v>20</v>
      </c>
      <c r="G59" s="6">
        <v>2200</v>
      </c>
      <c r="H59" s="6">
        <v>43010</v>
      </c>
      <c r="I59" s="6">
        <v>0</v>
      </c>
      <c r="J59" s="6">
        <v>0</v>
      </c>
      <c r="K59" s="6">
        <v>0</v>
      </c>
      <c r="L59" s="6">
        <v>0</v>
      </c>
      <c r="M59" s="64">
        <v>129282</v>
      </c>
      <c r="N59" s="3" t="s">
        <v>523</v>
      </c>
    </row>
    <row r="60" spans="1:14" x14ac:dyDescent="0.3">
      <c r="A60" s="9">
        <v>231</v>
      </c>
      <c r="B60" s="9">
        <v>20</v>
      </c>
      <c r="C60" s="6">
        <v>34</v>
      </c>
      <c r="D60" s="6">
        <v>19</v>
      </c>
      <c r="E60" s="6">
        <v>21</v>
      </c>
      <c r="F60" s="6">
        <v>41</v>
      </c>
      <c r="G60" s="6">
        <v>2200</v>
      </c>
      <c r="H60" s="6">
        <v>43010</v>
      </c>
      <c r="I60" s="6">
        <v>0</v>
      </c>
      <c r="J60" s="6">
        <v>0</v>
      </c>
      <c r="K60" s="6">
        <v>0</v>
      </c>
      <c r="L60" s="6">
        <v>0</v>
      </c>
      <c r="M60" s="64">
        <v>14718</v>
      </c>
      <c r="N60" s="3" t="s">
        <v>524</v>
      </c>
    </row>
    <row r="61" spans="1:14" x14ac:dyDescent="0.3">
      <c r="A61" s="9">
        <v>231</v>
      </c>
      <c r="B61" s="9">
        <v>20</v>
      </c>
      <c r="C61" s="6">
        <v>0</v>
      </c>
      <c r="D61" s="6">
        <v>0</v>
      </c>
      <c r="E61" s="6">
        <v>13</v>
      </c>
      <c r="F61" s="6">
        <v>53</v>
      </c>
      <c r="G61" s="6">
        <v>2300</v>
      </c>
      <c r="H61" s="6">
        <v>31212</v>
      </c>
      <c r="I61" s="6">
        <v>0</v>
      </c>
      <c r="J61" s="6">
        <v>0</v>
      </c>
      <c r="K61" s="6">
        <v>0</v>
      </c>
      <c r="L61" s="6">
        <v>0</v>
      </c>
      <c r="M61" s="64">
        <v>600000</v>
      </c>
      <c r="N61" s="3" t="s">
        <v>525</v>
      </c>
    </row>
    <row r="62" spans="1:14" x14ac:dyDescent="0.3">
      <c r="A62" s="9">
        <v>231</v>
      </c>
      <c r="B62" s="9">
        <v>20</v>
      </c>
      <c r="C62" s="6">
        <v>0</v>
      </c>
      <c r="D62" s="6">
        <v>0</v>
      </c>
      <c r="E62" s="6">
        <v>13</v>
      </c>
      <c r="F62" s="6">
        <v>61</v>
      </c>
      <c r="G62" s="6">
        <v>2300</v>
      </c>
      <c r="H62" s="6">
        <v>31206</v>
      </c>
      <c r="I62" s="6">
        <v>0</v>
      </c>
      <c r="J62" s="6">
        <v>0</v>
      </c>
      <c r="K62" s="6">
        <v>0</v>
      </c>
      <c r="L62" s="6">
        <v>0</v>
      </c>
      <c r="M62" s="64">
        <v>6000</v>
      </c>
      <c r="N62" s="3" t="s">
        <v>526</v>
      </c>
    </row>
    <row r="63" spans="1:14" x14ac:dyDescent="0.3">
      <c r="A63" s="9">
        <v>231</v>
      </c>
      <c r="B63" s="9">
        <v>20</v>
      </c>
      <c r="C63" s="6">
        <v>0</v>
      </c>
      <c r="D63" s="6">
        <v>0</v>
      </c>
      <c r="E63" s="6">
        <v>13</v>
      </c>
      <c r="F63" s="6">
        <v>61</v>
      </c>
      <c r="G63" s="6">
        <v>2300</v>
      </c>
      <c r="H63" s="6">
        <v>31207</v>
      </c>
      <c r="I63" s="6">
        <v>0</v>
      </c>
      <c r="J63" s="6">
        <v>0</v>
      </c>
      <c r="K63" s="6">
        <v>0</v>
      </c>
      <c r="L63" s="6">
        <v>0</v>
      </c>
      <c r="M63" s="64">
        <v>10000</v>
      </c>
      <c r="N63" s="3" t="s">
        <v>527</v>
      </c>
    </row>
    <row r="64" spans="1:14" x14ac:dyDescent="0.3">
      <c r="A64" s="9">
        <v>231</v>
      </c>
      <c r="B64" s="9">
        <v>20</v>
      </c>
      <c r="C64" s="6">
        <v>0</v>
      </c>
      <c r="D64" s="6">
        <v>0</v>
      </c>
      <c r="E64" s="6">
        <v>13</v>
      </c>
      <c r="F64" s="6">
        <v>61</v>
      </c>
      <c r="G64" s="6">
        <v>2300</v>
      </c>
      <c r="H64" s="6">
        <v>31210</v>
      </c>
      <c r="I64" s="6">
        <v>0</v>
      </c>
      <c r="J64" s="6">
        <v>0</v>
      </c>
      <c r="K64" s="6">
        <v>0</v>
      </c>
      <c r="L64" s="6">
        <v>0</v>
      </c>
      <c r="M64" s="64">
        <v>200000</v>
      </c>
      <c r="N64" s="3" t="s">
        <v>528</v>
      </c>
    </row>
    <row r="65" spans="1:14" x14ac:dyDescent="0.3">
      <c r="A65" s="9">
        <v>231</v>
      </c>
      <c r="B65" s="9">
        <v>20</v>
      </c>
      <c r="C65" s="6">
        <v>0</v>
      </c>
      <c r="D65" s="6">
        <v>0</v>
      </c>
      <c r="E65" s="6">
        <v>13</v>
      </c>
      <c r="F65" s="6">
        <v>61</v>
      </c>
      <c r="G65" s="6">
        <v>2300</v>
      </c>
      <c r="H65" s="6">
        <v>31211</v>
      </c>
      <c r="I65" s="6">
        <v>0</v>
      </c>
      <c r="J65" s="6">
        <v>0</v>
      </c>
      <c r="K65" s="6">
        <v>0</v>
      </c>
      <c r="L65" s="6">
        <v>0</v>
      </c>
      <c r="M65" s="64">
        <v>5500000</v>
      </c>
      <c r="N65" s="3" t="s">
        <v>529</v>
      </c>
    </row>
    <row r="66" spans="1:14" x14ac:dyDescent="0.3">
      <c r="A66" s="9">
        <v>231</v>
      </c>
      <c r="B66" s="9">
        <v>20</v>
      </c>
      <c r="C66" s="6">
        <v>0</v>
      </c>
      <c r="D66" s="6">
        <v>0</v>
      </c>
      <c r="E66" s="6">
        <v>13</v>
      </c>
      <c r="F66" s="6">
        <v>61</v>
      </c>
      <c r="G66" s="6">
        <v>2300</v>
      </c>
      <c r="H66" s="6">
        <v>31201</v>
      </c>
      <c r="I66" s="6">
        <v>0</v>
      </c>
      <c r="J66" s="6">
        <v>0</v>
      </c>
      <c r="K66" s="6">
        <v>0</v>
      </c>
      <c r="L66" s="6">
        <v>0</v>
      </c>
      <c r="M66" s="64">
        <v>50000</v>
      </c>
      <c r="N66" s="3" t="s">
        <v>530</v>
      </c>
    </row>
    <row r="67" spans="1:14" x14ac:dyDescent="0.3">
      <c r="A67" s="9">
        <v>231</v>
      </c>
      <c r="B67" s="9">
        <v>20</v>
      </c>
      <c r="C67" s="6">
        <v>0</v>
      </c>
      <c r="D67" s="6">
        <v>0</v>
      </c>
      <c r="E67" s="6">
        <v>13</v>
      </c>
      <c r="F67" s="6">
        <v>61</v>
      </c>
      <c r="G67" s="6">
        <v>2300</v>
      </c>
      <c r="H67" s="6">
        <v>31203</v>
      </c>
      <c r="I67" s="6">
        <v>0</v>
      </c>
      <c r="J67" s="6">
        <v>0</v>
      </c>
      <c r="K67" s="6">
        <v>0</v>
      </c>
      <c r="L67" s="6">
        <v>0</v>
      </c>
      <c r="M67" s="64">
        <v>120000</v>
      </c>
      <c r="N67" s="3" t="s">
        <v>531</v>
      </c>
    </row>
    <row r="68" spans="1:14" x14ac:dyDescent="0.3">
      <c r="A68" s="9">
        <v>231</v>
      </c>
      <c r="B68" s="9">
        <v>20</v>
      </c>
      <c r="C68" s="6">
        <v>0</v>
      </c>
      <c r="D68" s="6">
        <v>0</v>
      </c>
      <c r="E68" s="6">
        <v>13</v>
      </c>
      <c r="F68" s="6">
        <v>43</v>
      </c>
      <c r="G68" s="6">
        <v>2460</v>
      </c>
      <c r="H68" s="6">
        <v>30001</v>
      </c>
      <c r="I68" s="6">
        <v>0</v>
      </c>
      <c r="J68" s="6">
        <v>0</v>
      </c>
      <c r="K68" s="6">
        <v>0</v>
      </c>
      <c r="L68" s="6">
        <v>0</v>
      </c>
      <c r="M68" s="64">
        <v>1000000</v>
      </c>
      <c r="N68" s="3" t="s">
        <v>710</v>
      </c>
    </row>
    <row r="69" spans="1:14" x14ac:dyDescent="0.3">
      <c r="A69" s="9">
        <v>231</v>
      </c>
      <c r="B69" s="9">
        <v>20</v>
      </c>
      <c r="C69" s="6">
        <v>10</v>
      </c>
      <c r="D69" s="6">
        <v>14</v>
      </c>
      <c r="E69" s="6">
        <v>21</v>
      </c>
      <c r="F69" s="6">
        <v>11</v>
      </c>
      <c r="G69" s="6">
        <v>2460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4">
        <v>25000</v>
      </c>
      <c r="N69" s="3" t="s">
        <v>532</v>
      </c>
    </row>
    <row r="70" spans="1:14" x14ac:dyDescent="0.3">
      <c r="A70" s="9">
        <v>231</v>
      </c>
      <c r="B70" s="9">
        <v>20</v>
      </c>
      <c r="C70" s="6">
        <v>22</v>
      </c>
      <c r="D70" s="6">
        <v>19</v>
      </c>
      <c r="E70" s="6">
        <v>21</v>
      </c>
      <c r="F70" s="6">
        <v>11</v>
      </c>
      <c r="G70" s="6">
        <v>2460</v>
      </c>
      <c r="H70" s="6">
        <v>31770</v>
      </c>
      <c r="I70" s="6">
        <v>0</v>
      </c>
      <c r="J70" s="6">
        <v>0</v>
      </c>
      <c r="K70" s="6">
        <v>0</v>
      </c>
      <c r="L70" s="6">
        <v>0</v>
      </c>
      <c r="M70" s="64">
        <v>160000</v>
      </c>
      <c r="N70" s="3" t="s">
        <v>533</v>
      </c>
    </row>
    <row r="71" spans="1:14" x14ac:dyDescent="0.3">
      <c r="A71" s="9">
        <v>231</v>
      </c>
      <c r="B71" s="9">
        <v>20</v>
      </c>
      <c r="C71" s="6">
        <v>22</v>
      </c>
      <c r="D71" s="6">
        <v>19</v>
      </c>
      <c r="E71" s="6">
        <v>21</v>
      </c>
      <c r="F71" s="6">
        <v>11</v>
      </c>
      <c r="G71" s="6">
        <v>2460</v>
      </c>
      <c r="H71" s="6">
        <v>31760</v>
      </c>
      <c r="I71" s="6">
        <v>0</v>
      </c>
      <c r="J71" s="6">
        <v>0</v>
      </c>
      <c r="K71" s="6">
        <v>0</v>
      </c>
      <c r="L71" s="6">
        <v>0</v>
      </c>
      <c r="M71" s="64">
        <v>1500000</v>
      </c>
      <c r="N71" s="3" t="s">
        <v>534</v>
      </c>
    </row>
    <row r="72" spans="1:14" x14ac:dyDescent="0.3">
      <c r="A72" s="9">
        <v>231</v>
      </c>
      <c r="B72" s="9">
        <v>20</v>
      </c>
      <c r="C72" s="6">
        <v>22</v>
      </c>
      <c r="D72" s="6">
        <v>19</v>
      </c>
      <c r="E72" s="6">
        <v>21</v>
      </c>
      <c r="F72" s="6">
        <v>11</v>
      </c>
      <c r="G72" s="6">
        <v>2460</v>
      </c>
      <c r="H72" s="6">
        <v>31780</v>
      </c>
      <c r="I72" s="6">
        <v>0</v>
      </c>
      <c r="J72" s="6">
        <v>0</v>
      </c>
      <c r="K72" s="6">
        <v>0</v>
      </c>
      <c r="L72" s="6">
        <v>0</v>
      </c>
      <c r="M72" s="64">
        <v>25000</v>
      </c>
      <c r="N72" s="3" t="s">
        <v>10</v>
      </c>
    </row>
    <row r="73" spans="1:14" x14ac:dyDescent="0.3">
      <c r="A73" s="9">
        <v>231</v>
      </c>
      <c r="B73" s="9">
        <v>20</v>
      </c>
      <c r="C73" s="6">
        <v>22</v>
      </c>
      <c r="D73" s="6">
        <v>29</v>
      </c>
      <c r="E73" s="6">
        <v>21</v>
      </c>
      <c r="F73" s="6">
        <v>11</v>
      </c>
      <c r="G73" s="6">
        <v>2460</v>
      </c>
      <c r="H73" s="6">
        <v>0</v>
      </c>
      <c r="I73" s="6">
        <v>0</v>
      </c>
      <c r="J73" s="6">
        <v>0</v>
      </c>
      <c r="K73" s="6">
        <v>0</v>
      </c>
      <c r="L73" s="6">
        <v>1</v>
      </c>
      <c r="M73" s="64">
        <v>1950</v>
      </c>
      <c r="N73" s="3" t="s">
        <v>536</v>
      </c>
    </row>
    <row r="74" spans="1:14" x14ac:dyDescent="0.3">
      <c r="A74" s="9">
        <v>231</v>
      </c>
      <c r="B74" s="9">
        <v>20</v>
      </c>
      <c r="C74" s="6">
        <v>22</v>
      </c>
      <c r="D74" s="6">
        <v>29</v>
      </c>
      <c r="E74" s="6">
        <v>21</v>
      </c>
      <c r="F74" s="6">
        <v>11</v>
      </c>
      <c r="G74" s="6">
        <v>2460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4">
        <v>170000</v>
      </c>
      <c r="N74" s="3" t="s">
        <v>711</v>
      </c>
    </row>
    <row r="75" spans="1:14" x14ac:dyDescent="0.3">
      <c r="A75" s="9">
        <v>231</v>
      </c>
      <c r="B75" s="9">
        <v>20</v>
      </c>
      <c r="C75" s="6">
        <v>36</v>
      </c>
      <c r="D75" s="6">
        <v>32</v>
      </c>
      <c r="E75" s="6">
        <v>21</v>
      </c>
      <c r="F75" s="6">
        <v>11</v>
      </c>
      <c r="G75" s="6">
        <v>2460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4">
        <v>600000</v>
      </c>
      <c r="N75" s="3" t="s">
        <v>538</v>
      </c>
    </row>
    <row r="76" spans="1:14" x14ac:dyDescent="0.3">
      <c r="A76" s="9">
        <v>231</v>
      </c>
      <c r="B76" s="9">
        <v>20</v>
      </c>
      <c r="C76" s="6">
        <v>36</v>
      </c>
      <c r="D76" s="6">
        <v>39</v>
      </c>
      <c r="E76" s="6">
        <v>21</v>
      </c>
      <c r="F76" s="6">
        <v>11</v>
      </c>
      <c r="G76" s="6">
        <v>2460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4">
        <v>10000</v>
      </c>
      <c r="N76" s="3" t="s">
        <v>541</v>
      </c>
    </row>
    <row r="77" spans="1:14" x14ac:dyDescent="0.3">
      <c r="A77" s="9">
        <v>231</v>
      </c>
      <c r="B77" s="9">
        <v>20</v>
      </c>
      <c r="C77" s="6">
        <v>37</v>
      </c>
      <c r="D77" s="6">
        <v>25</v>
      </c>
      <c r="E77" s="6">
        <v>21</v>
      </c>
      <c r="F77" s="6">
        <v>11</v>
      </c>
      <c r="G77" s="6">
        <v>2460</v>
      </c>
      <c r="H77" s="6">
        <v>30023</v>
      </c>
      <c r="I77" s="6">
        <v>0</v>
      </c>
      <c r="J77" s="6">
        <v>0</v>
      </c>
      <c r="K77" s="6">
        <v>0</v>
      </c>
      <c r="L77" s="6">
        <v>0</v>
      </c>
      <c r="M77" s="64">
        <v>18000</v>
      </c>
      <c r="N77" s="3" t="s">
        <v>19</v>
      </c>
    </row>
    <row r="78" spans="1:14" x14ac:dyDescent="0.3">
      <c r="A78" s="9">
        <v>231</v>
      </c>
      <c r="B78" s="9">
        <v>20</v>
      </c>
      <c r="C78" s="6">
        <v>36</v>
      </c>
      <c r="D78" s="6">
        <v>32</v>
      </c>
      <c r="E78" s="6">
        <v>21</v>
      </c>
      <c r="F78" s="6">
        <v>39</v>
      </c>
      <c r="G78" s="6">
        <v>2460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4">
        <v>150000</v>
      </c>
      <c r="N78" s="3" t="s">
        <v>539</v>
      </c>
    </row>
    <row r="79" spans="1:14" x14ac:dyDescent="0.3">
      <c r="A79" s="9">
        <v>231</v>
      </c>
      <c r="B79" s="9">
        <v>20</v>
      </c>
      <c r="C79" s="6">
        <v>36</v>
      </c>
      <c r="D79" s="6">
        <v>32</v>
      </c>
      <c r="E79" s="6">
        <v>21</v>
      </c>
      <c r="F79" s="6">
        <v>39</v>
      </c>
      <c r="G79" s="6">
        <v>2460</v>
      </c>
      <c r="H79" s="6">
        <v>39060</v>
      </c>
      <c r="I79" s="6">
        <v>0</v>
      </c>
      <c r="J79" s="6">
        <v>0</v>
      </c>
      <c r="K79" s="6">
        <v>0</v>
      </c>
      <c r="L79" s="6">
        <v>0</v>
      </c>
      <c r="M79" s="64">
        <v>150000</v>
      </c>
      <c r="N79" s="3" t="s">
        <v>540</v>
      </c>
    </row>
    <row r="80" spans="1:14" x14ac:dyDescent="0.3">
      <c r="A80" s="9">
        <v>231</v>
      </c>
      <c r="B80" s="9">
        <v>20</v>
      </c>
      <c r="C80" s="6">
        <v>22</v>
      </c>
      <c r="D80" s="6">
        <v>19</v>
      </c>
      <c r="E80" s="6">
        <v>23</v>
      </c>
      <c r="F80" s="6">
        <v>22</v>
      </c>
      <c r="G80" s="6">
        <v>2460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4">
        <v>10000</v>
      </c>
      <c r="N80" s="3" t="s">
        <v>535</v>
      </c>
    </row>
    <row r="81" spans="1:14" x14ac:dyDescent="0.3">
      <c r="A81" s="9">
        <v>231</v>
      </c>
      <c r="B81" s="9">
        <v>20</v>
      </c>
      <c r="C81" s="6">
        <v>36</v>
      </c>
      <c r="D81" s="6">
        <v>31</v>
      </c>
      <c r="E81" s="6">
        <v>23</v>
      </c>
      <c r="F81" s="6">
        <v>22</v>
      </c>
      <c r="G81" s="6">
        <v>2460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4">
        <v>30000</v>
      </c>
      <c r="N81" s="3" t="s">
        <v>537</v>
      </c>
    </row>
    <row r="82" spans="1:14" x14ac:dyDescent="0.3">
      <c r="A82" s="9">
        <v>231</v>
      </c>
      <c r="B82" s="9">
        <v>20</v>
      </c>
      <c r="C82" s="6">
        <v>37</v>
      </c>
      <c r="D82" s="6">
        <v>22</v>
      </c>
      <c r="E82" s="6">
        <v>23</v>
      </c>
      <c r="F82" s="6">
        <v>22</v>
      </c>
      <c r="G82" s="6">
        <v>2460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4">
        <v>5000</v>
      </c>
      <c r="N82" s="3" t="s">
        <v>542</v>
      </c>
    </row>
    <row r="83" spans="1:14" x14ac:dyDescent="0.3">
      <c r="A83" s="9">
        <v>231</v>
      </c>
      <c r="B83" s="9">
        <v>20</v>
      </c>
      <c r="C83" s="6">
        <v>37</v>
      </c>
      <c r="D83" s="6">
        <v>25</v>
      </c>
      <c r="E83" s="6">
        <v>23</v>
      </c>
      <c r="F83" s="6">
        <v>24</v>
      </c>
      <c r="G83" s="6">
        <v>2460</v>
      </c>
      <c r="H83" s="6">
        <v>39502</v>
      </c>
      <c r="I83" s="6">
        <v>0</v>
      </c>
      <c r="J83" s="6">
        <v>0</v>
      </c>
      <c r="K83" s="6">
        <v>0</v>
      </c>
      <c r="L83" s="6">
        <v>0</v>
      </c>
      <c r="M83" s="64">
        <v>32000</v>
      </c>
      <c r="N83" s="3" t="s">
        <v>543</v>
      </c>
    </row>
    <row r="84" spans="1:14" x14ac:dyDescent="0.3">
      <c r="A84" s="9">
        <v>231</v>
      </c>
      <c r="B84" s="9">
        <v>20</v>
      </c>
      <c r="C84" s="6">
        <v>37</v>
      </c>
      <c r="D84" s="6">
        <v>25</v>
      </c>
      <c r="E84" s="6">
        <v>23</v>
      </c>
      <c r="F84" s="6">
        <v>24</v>
      </c>
      <c r="G84" s="6">
        <v>2460</v>
      </c>
      <c r="H84" s="6">
        <v>39501</v>
      </c>
      <c r="I84" s="6">
        <v>0</v>
      </c>
      <c r="J84" s="6">
        <v>0</v>
      </c>
      <c r="K84" s="6">
        <v>0</v>
      </c>
      <c r="L84" s="6">
        <v>0</v>
      </c>
      <c r="M84" s="64">
        <v>2500000</v>
      </c>
      <c r="N84" s="3" t="s">
        <v>544</v>
      </c>
    </row>
    <row r="85" spans="1:14" x14ac:dyDescent="0.3">
      <c r="A85" s="9">
        <v>231</v>
      </c>
      <c r="B85" s="9">
        <v>20</v>
      </c>
      <c r="C85" s="6">
        <v>37</v>
      </c>
      <c r="D85" s="6">
        <v>25</v>
      </c>
      <c r="E85" s="6">
        <v>23</v>
      </c>
      <c r="F85" s="6">
        <v>24</v>
      </c>
      <c r="G85" s="6">
        <v>2460</v>
      </c>
      <c r="H85" s="6">
        <v>39504</v>
      </c>
      <c r="I85" s="6">
        <v>0</v>
      </c>
      <c r="J85" s="6">
        <v>0</v>
      </c>
      <c r="K85" s="6">
        <v>0</v>
      </c>
      <c r="L85" s="6">
        <v>0</v>
      </c>
      <c r="M85" s="64">
        <v>80000</v>
      </c>
      <c r="N85" s="3" t="s">
        <v>545</v>
      </c>
    </row>
    <row r="86" spans="1:14" x14ac:dyDescent="0.3">
      <c r="A86" s="9">
        <v>231</v>
      </c>
      <c r="B86" s="9">
        <v>20</v>
      </c>
      <c r="C86" s="6">
        <v>0</v>
      </c>
      <c r="D86" s="6">
        <v>0</v>
      </c>
      <c r="E86" s="6">
        <v>13</v>
      </c>
      <c r="F86" s="6">
        <v>61</v>
      </c>
      <c r="G86" s="6">
        <v>2500</v>
      </c>
      <c r="H86" s="6">
        <v>31103</v>
      </c>
      <c r="I86" s="6">
        <v>0</v>
      </c>
      <c r="J86" s="6">
        <v>0</v>
      </c>
      <c r="K86" s="6">
        <v>0</v>
      </c>
      <c r="L86" s="6">
        <v>0</v>
      </c>
      <c r="M86" s="64">
        <v>1000</v>
      </c>
      <c r="N86" s="3" t="s">
        <v>546</v>
      </c>
    </row>
    <row r="87" spans="1:14" x14ac:dyDescent="0.3">
      <c r="A87" s="9">
        <v>231</v>
      </c>
      <c r="B87" s="9">
        <v>20</v>
      </c>
      <c r="C87" s="6">
        <v>0</v>
      </c>
      <c r="D87" s="6">
        <v>0</v>
      </c>
      <c r="E87" s="6">
        <v>13</v>
      </c>
      <c r="F87" s="6">
        <v>61</v>
      </c>
      <c r="G87" s="6">
        <v>2500</v>
      </c>
      <c r="H87" s="6">
        <v>31101</v>
      </c>
      <c r="I87" s="6">
        <v>0</v>
      </c>
      <c r="J87" s="6">
        <v>0</v>
      </c>
      <c r="K87" s="6">
        <v>0</v>
      </c>
      <c r="L87" s="6">
        <v>0</v>
      </c>
      <c r="M87" s="64">
        <v>5000</v>
      </c>
      <c r="N87" s="3" t="s">
        <v>547</v>
      </c>
    </row>
    <row r="88" spans="1:14" x14ac:dyDescent="0.3">
      <c r="A88" s="9">
        <v>231</v>
      </c>
      <c r="B88" s="9">
        <v>20</v>
      </c>
      <c r="C88" s="6">
        <v>0</v>
      </c>
      <c r="D88" s="6">
        <v>0</v>
      </c>
      <c r="E88" s="6">
        <v>13</v>
      </c>
      <c r="F88" s="6">
        <v>61</v>
      </c>
      <c r="G88" s="6">
        <v>2500</v>
      </c>
      <c r="H88" s="6">
        <v>31023</v>
      </c>
      <c r="I88" s="6">
        <v>0</v>
      </c>
      <c r="J88" s="6">
        <v>0</v>
      </c>
      <c r="K88" s="6">
        <v>0</v>
      </c>
      <c r="L88" s="6">
        <v>0</v>
      </c>
      <c r="M88" s="64">
        <v>65000</v>
      </c>
      <c r="N88" s="3" t="s">
        <v>548</v>
      </c>
    </row>
    <row r="89" spans="1:14" x14ac:dyDescent="0.3">
      <c r="A89" s="9">
        <v>231</v>
      </c>
      <c r="B89" s="9">
        <v>20</v>
      </c>
      <c r="C89" s="6">
        <v>0</v>
      </c>
      <c r="D89" s="6">
        <v>0</v>
      </c>
      <c r="E89" s="6">
        <v>13</v>
      </c>
      <c r="F89" s="6">
        <v>61</v>
      </c>
      <c r="G89" s="6">
        <v>2500</v>
      </c>
      <c r="H89" s="6">
        <v>31104</v>
      </c>
      <c r="I89" s="6">
        <v>0</v>
      </c>
      <c r="J89" s="6">
        <v>0</v>
      </c>
      <c r="K89" s="6">
        <v>0</v>
      </c>
      <c r="L89" s="6">
        <v>0</v>
      </c>
      <c r="M89" s="64">
        <v>80000</v>
      </c>
      <c r="N89" s="3" t="s">
        <v>549</v>
      </c>
    </row>
    <row r="90" spans="1:14" x14ac:dyDescent="0.3">
      <c r="A90" s="9">
        <v>231</v>
      </c>
      <c r="B90" s="9">
        <v>20</v>
      </c>
      <c r="C90" s="6">
        <v>0</v>
      </c>
      <c r="D90" s="6">
        <v>0</v>
      </c>
      <c r="E90" s="6">
        <v>13</v>
      </c>
      <c r="F90" s="6">
        <v>61</v>
      </c>
      <c r="G90" s="6">
        <v>2500</v>
      </c>
      <c r="H90" s="6">
        <v>31106</v>
      </c>
      <c r="I90" s="6">
        <v>0</v>
      </c>
      <c r="J90" s="6">
        <v>0</v>
      </c>
      <c r="K90" s="6">
        <v>0</v>
      </c>
      <c r="L90" s="6">
        <v>0</v>
      </c>
      <c r="M90" s="64">
        <v>2000</v>
      </c>
      <c r="N90" s="3" t="s">
        <v>550</v>
      </c>
    </row>
    <row r="91" spans="1:14" x14ac:dyDescent="0.3">
      <c r="A91" s="9">
        <v>236</v>
      </c>
      <c r="B91" s="9">
        <v>13</v>
      </c>
      <c r="C91" s="6">
        <v>0</v>
      </c>
      <c r="D91" s="6">
        <v>0</v>
      </c>
      <c r="E91" s="6">
        <v>24</v>
      </c>
      <c r="F91" s="6">
        <v>60</v>
      </c>
      <c r="G91" s="6">
        <v>2699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4">
        <v>1750000</v>
      </c>
      <c r="N91" s="3" t="s">
        <v>551</v>
      </c>
    </row>
    <row r="92" spans="1:14" x14ac:dyDescent="0.3">
      <c r="A92" s="9">
        <v>236</v>
      </c>
      <c r="B92" s="9">
        <v>13</v>
      </c>
      <c r="C92" s="6">
        <v>36</v>
      </c>
      <c r="D92" s="6">
        <v>11</v>
      </c>
      <c r="E92" s="6">
        <v>21</v>
      </c>
      <c r="F92" s="6">
        <v>41</v>
      </c>
      <c r="G92" s="6">
        <v>2699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4">
        <v>220000</v>
      </c>
      <c r="N92" s="3" t="s">
        <v>552</v>
      </c>
    </row>
    <row r="93" spans="1:14" x14ac:dyDescent="0.3">
      <c r="A93" s="9">
        <v>236</v>
      </c>
      <c r="B93" s="9">
        <v>13</v>
      </c>
      <c r="C93" s="6">
        <v>63</v>
      </c>
      <c r="D93" s="6">
        <v>10</v>
      </c>
      <c r="E93" s="6">
        <v>21</v>
      </c>
      <c r="F93" s="6">
        <v>41</v>
      </c>
      <c r="G93" s="6">
        <v>2699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4">
        <v>10000</v>
      </c>
      <c r="N93" s="3" t="s">
        <v>552</v>
      </c>
    </row>
    <row r="94" spans="1:14" x14ac:dyDescent="0.3">
      <c r="A94" s="9">
        <v>231</v>
      </c>
      <c r="B94" s="9">
        <v>20</v>
      </c>
      <c r="C94" s="6">
        <v>43</v>
      </c>
      <c r="D94" s="6">
        <v>99</v>
      </c>
      <c r="E94" s="6">
        <v>23</v>
      </c>
      <c r="F94" s="6">
        <v>29</v>
      </c>
      <c r="G94" s="6">
        <v>2700</v>
      </c>
      <c r="H94" s="6">
        <v>31391</v>
      </c>
      <c r="I94" s="6">
        <v>0</v>
      </c>
      <c r="J94" s="6">
        <v>0</v>
      </c>
      <c r="K94" s="6">
        <v>0</v>
      </c>
      <c r="L94" s="6">
        <v>0</v>
      </c>
      <c r="M94" s="64">
        <v>5000</v>
      </c>
      <c r="N94" s="3" t="s">
        <v>553</v>
      </c>
    </row>
    <row r="95" spans="1:14" x14ac:dyDescent="0.3">
      <c r="A95" s="9">
        <v>231</v>
      </c>
      <c r="B95" s="9">
        <v>20</v>
      </c>
      <c r="C95" s="6">
        <v>33</v>
      </c>
      <c r="D95" s="6">
        <v>49</v>
      </c>
      <c r="E95" s="6">
        <v>21</v>
      </c>
      <c r="F95" s="6">
        <v>11</v>
      </c>
      <c r="G95" s="6">
        <v>2840</v>
      </c>
      <c r="H95" s="6">
        <v>66625</v>
      </c>
      <c r="I95" s="6">
        <v>0</v>
      </c>
      <c r="J95" s="6">
        <v>0</v>
      </c>
      <c r="K95" s="6">
        <v>0</v>
      </c>
      <c r="L95" s="6">
        <v>0</v>
      </c>
      <c r="M95" s="64">
        <v>8000</v>
      </c>
      <c r="N95" s="3" t="s">
        <v>11</v>
      </c>
    </row>
    <row r="96" spans="1:14" x14ac:dyDescent="0.3">
      <c r="A96" s="9">
        <v>231</v>
      </c>
      <c r="B96" s="9">
        <v>20</v>
      </c>
      <c r="C96" s="6">
        <v>33</v>
      </c>
      <c r="D96" s="6">
        <v>49</v>
      </c>
      <c r="E96" s="6">
        <v>21</v>
      </c>
      <c r="F96" s="6">
        <v>11</v>
      </c>
      <c r="G96" s="6">
        <v>2840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4">
        <v>440000</v>
      </c>
      <c r="N96" s="3" t="s">
        <v>607</v>
      </c>
    </row>
    <row r="97" spans="1:14" x14ac:dyDescent="0.3">
      <c r="A97" s="9">
        <v>231</v>
      </c>
      <c r="B97" s="9">
        <v>20</v>
      </c>
      <c r="C97" s="6">
        <v>36</v>
      </c>
      <c r="D97" s="6">
        <v>13</v>
      </c>
      <c r="E97" s="6">
        <v>21</v>
      </c>
      <c r="F97" s="6">
        <v>11</v>
      </c>
      <c r="G97" s="6">
        <v>2840</v>
      </c>
      <c r="H97" s="6">
        <v>13001</v>
      </c>
      <c r="I97" s="6">
        <v>0</v>
      </c>
      <c r="J97" s="6">
        <v>0</v>
      </c>
      <c r="K97" s="6">
        <v>0</v>
      </c>
      <c r="L97" s="6">
        <v>0</v>
      </c>
      <c r="M97" s="64">
        <v>10000</v>
      </c>
      <c r="N97" s="3" t="s">
        <v>554</v>
      </c>
    </row>
    <row r="98" spans="1:14" x14ac:dyDescent="0.3">
      <c r="A98" s="9">
        <v>231</v>
      </c>
      <c r="B98" s="9">
        <v>25</v>
      </c>
      <c r="C98" s="6">
        <v>34</v>
      </c>
      <c r="D98" s="6">
        <v>12</v>
      </c>
      <c r="E98" s="6">
        <v>21</v>
      </c>
      <c r="F98" s="6">
        <v>11</v>
      </c>
      <c r="G98" s="6">
        <v>2950</v>
      </c>
      <c r="H98" s="6">
        <v>16421</v>
      </c>
      <c r="I98" s="6">
        <v>0</v>
      </c>
      <c r="J98" s="6">
        <v>0</v>
      </c>
      <c r="K98" s="6">
        <v>0</v>
      </c>
      <c r="L98" s="6">
        <v>0</v>
      </c>
      <c r="M98" s="64">
        <f>600000+300000</f>
        <v>900000</v>
      </c>
      <c r="N98" s="3" t="s">
        <v>43</v>
      </c>
    </row>
    <row r="99" spans="1:14" x14ac:dyDescent="0.3">
      <c r="A99" s="9">
        <v>231</v>
      </c>
      <c r="B99" s="9">
        <v>25</v>
      </c>
      <c r="C99" s="6">
        <v>34</v>
      </c>
      <c r="D99" s="6">
        <v>12</v>
      </c>
      <c r="E99" s="6">
        <v>21</v>
      </c>
      <c r="F99" s="6">
        <v>32</v>
      </c>
      <c r="G99" s="6">
        <v>2950</v>
      </c>
      <c r="H99" s="6">
        <v>16421</v>
      </c>
      <c r="I99" s="6">
        <v>0</v>
      </c>
      <c r="J99" s="6">
        <v>0</v>
      </c>
      <c r="K99" s="6">
        <v>0</v>
      </c>
      <c r="L99" s="6">
        <v>0</v>
      </c>
      <c r="M99" s="64">
        <f>560000+288120</f>
        <v>848120</v>
      </c>
      <c r="N99" s="3" t="s">
        <v>789</v>
      </c>
    </row>
    <row r="100" spans="1:14" x14ac:dyDescent="0.3">
      <c r="A100" s="9">
        <v>231</v>
      </c>
      <c r="B100" s="9">
        <v>25</v>
      </c>
      <c r="C100" s="6">
        <v>22</v>
      </c>
      <c r="D100" s="6">
        <v>21</v>
      </c>
      <c r="E100" s="6">
        <v>21</v>
      </c>
      <c r="F100" s="6">
        <v>31</v>
      </c>
      <c r="G100" s="6">
        <v>2950</v>
      </c>
      <c r="H100" s="6">
        <v>30035</v>
      </c>
      <c r="I100" s="6">
        <v>0</v>
      </c>
      <c r="J100" s="6">
        <v>0</v>
      </c>
      <c r="K100" s="6">
        <v>0</v>
      </c>
      <c r="L100" s="6">
        <v>0</v>
      </c>
      <c r="M100" s="37">
        <v>620000</v>
      </c>
      <c r="N100" s="3" t="s">
        <v>558</v>
      </c>
    </row>
    <row r="101" spans="1:14" x14ac:dyDescent="0.3">
      <c r="A101" s="9">
        <v>231</v>
      </c>
      <c r="B101" s="9">
        <v>25</v>
      </c>
      <c r="C101" s="6">
        <v>36</v>
      </c>
      <c r="D101" s="6">
        <v>12</v>
      </c>
      <c r="E101" s="6">
        <v>21</v>
      </c>
      <c r="F101" s="6">
        <v>11</v>
      </c>
      <c r="G101" s="6">
        <v>2950</v>
      </c>
      <c r="H101" s="6">
        <v>31791</v>
      </c>
      <c r="I101" s="6">
        <v>0</v>
      </c>
      <c r="J101" s="6">
        <v>0</v>
      </c>
      <c r="K101" s="6">
        <v>0</v>
      </c>
      <c r="L101" s="6">
        <v>0</v>
      </c>
      <c r="M101" s="37">
        <v>5000</v>
      </c>
      <c r="N101" s="3" t="s">
        <v>569</v>
      </c>
    </row>
    <row r="102" spans="1:14" x14ac:dyDescent="0.3">
      <c r="A102" s="9">
        <v>231</v>
      </c>
      <c r="B102" s="9">
        <v>25</v>
      </c>
      <c r="C102" s="6">
        <v>36</v>
      </c>
      <c r="D102" s="6">
        <v>12</v>
      </c>
      <c r="E102" s="6">
        <v>21</v>
      </c>
      <c r="F102" s="6">
        <v>32</v>
      </c>
      <c r="G102" s="6">
        <v>2950</v>
      </c>
      <c r="H102" s="6">
        <v>30030</v>
      </c>
      <c r="I102" s="6">
        <v>0</v>
      </c>
      <c r="J102" s="6">
        <v>0</v>
      </c>
      <c r="K102" s="6">
        <v>0</v>
      </c>
      <c r="L102" s="6">
        <v>0</v>
      </c>
      <c r="M102" s="37">
        <v>13000000</v>
      </c>
      <c r="N102" s="3" t="s">
        <v>573</v>
      </c>
    </row>
    <row r="103" spans="1:14" x14ac:dyDescent="0.3">
      <c r="A103" s="9">
        <v>231</v>
      </c>
      <c r="B103" s="9">
        <v>25</v>
      </c>
      <c r="C103" s="6">
        <v>36</v>
      </c>
      <c r="D103" s="6">
        <v>12</v>
      </c>
      <c r="E103" s="6">
        <v>21</v>
      </c>
      <c r="F103" s="6">
        <v>11</v>
      </c>
      <c r="G103" s="6">
        <v>2950</v>
      </c>
      <c r="H103" s="6">
        <v>39788</v>
      </c>
      <c r="I103" s="6">
        <v>0</v>
      </c>
      <c r="J103" s="6">
        <v>0</v>
      </c>
      <c r="K103" s="6">
        <v>0</v>
      </c>
      <c r="L103" s="6">
        <v>7</v>
      </c>
      <c r="M103" s="37">
        <v>30000</v>
      </c>
      <c r="N103" s="3" t="s">
        <v>12</v>
      </c>
    </row>
    <row r="104" spans="1:14" x14ac:dyDescent="0.3">
      <c r="A104" s="9">
        <v>231</v>
      </c>
      <c r="B104" s="9">
        <v>25</v>
      </c>
      <c r="C104" s="6">
        <v>36</v>
      </c>
      <c r="D104" s="6">
        <v>12</v>
      </c>
      <c r="E104" s="6">
        <v>23</v>
      </c>
      <c r="F104" s="6">
        <v>29</v>
      </c>
      <c r="G104" s="6">
        <v>2950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37">
        <v>15000</v>
      </c>
      <c r="N104" s="3" t="s">
        <v>578</v>
      </c>
    </row>
    <row r="105" spans="1:14" x14ac:dyDescent="0.3">
      <c r="A105" s="9">
        <v>231</v>
      </c>
      <c r="B105" s="9">
        <v>25</v>
      </c>
      <c r="C105" s="6">
        <v>36</v>
      </c>
      <c r="D105" s="6">
        <v>12</v>
      </c>
      <c r="E105" s="6">
        <v>21</v>
      </c>
      <c r="F105" s="6">
        <v>11</v>
      </c>
      <c r="G105" s="6">
        <v>2950</v>
      </c>
      <c r="H105" s="6">
        <v>30031</v>
      </c>
      <c r="I105" s="6">
        <v>0</v>
      </c>
      <c r="J105" s="6">
        <v>0</v>
      </c>
      <c r="K105" s="6">
        <v>0</v>
      </c>
      <c r="L105" s="6">
        <v>0</v>
      </c>
      <c r="M105" s="37">
        <v>6500000</v>
      </c>
      <c r="N105" s="3" t="s">
        <v>570</v>
      </c>
    </row>
    <row r="106" spans="1:14" x14ac:dyDescent="0.3">
      <c r="A106" s="9">
        <v>231</v>
      </c>
      <c r="B106" s="9">
        <v>25</v>
      </c>
      <c r="C106" s="6">
        <v>36</v>
      </c>
      <c r="D106" s="6">
        <v>12</v>
      </c>
      <c r="E106" s="6">
        <v>23</v>
      </c>
      <c r="F106" s="6">
        <v>24</v>
      </c>
      <c r="G106" s="6">
        <v>2950</v>
      </c>
      <c r="H106" s="6">
        <v>30030</v>
      </c>
      <c r="I106" s="6">
        <v>0</v>
      </c>
      <c r="J106" s="6">
        <v>0</v>
      </c>
      <c r="K106" s="6">
        <v>0</v>
      </c>
      <c r="L106" s="6">
        <v>0</v>
      </c>
      <c r="M106" s="37">
        <v>5000</v>
      </c>
      <c r="N106" s="3" t="s">
        <v>575</v>
      </c>
    </row>
    <row r="107" spans="1:14" x14ac:dyDescent="0.3">
      <c r="A107" s="9">
        <v>231</v>
      </c>
      <c r="B107" s="9">
        <v>25</v>
      </c>
      <c r="C107" s="6">
        <v>36</v>
      </c>
      <c r="D107" s="6">
        <v>12</v>
      </c>
      <c r="E107" s="6">
        <v>23</v>
      </c>
      <c r="F107" s="6">
        <v>24</v>
      </c>
      <c r="G107" s="6">
        <v>2950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37">
        <v>50000</v>
      </c>
      <c r="N107" s="3" t="s">
        <v>576</v>
      </c>
    </row>
    <row r="108" spans="1:14" x14ac:dyDescent="0.3">
      <c r="A108" s="9">
        <v>231</v>
      </c>
      <c r="B108" s="9">
        <v>25</v>
      </c>
      <c r="C108" s="6">
        <v>36</v>
      </c>
      <c r="D108" s="6">
        <v>12</v>
      </c>
      <c r="E108" s="6">
        <v>21</v>
      </c>
      <c r="F108" s="6">
        <v>32</v>
      </c>
      <c r="G108" s="6">
        <v>2950</v>
      </c>
      <c r="H108" s="6">
        <v>39788</v>
      </c>
      <c r="I108" s="6">
        <v>0</v>
      </c>
      <c r="J108" s="6">
        <v>0</v>
      </c>
      <c r="K108" s="6">
        <v>0</v>
      </c>
      <c r="L108" s="6">
        <v>0</v>
      </c>
      <c r="M108" s="37">
        <v>650000</v>
      </c>
      <c r="N108" s="3" t="s">
        <v>574</v>
      </c>
    </row>
    <row r="109" spans="1:14" x14ac:dyDescent="0.3">
      <c r="A109" s="9">
        <v>231</v>
      </c>
      <c r="B109" s="9">
        <v>25</v>
      </c>
      <c r="C109" s="6">
        <v>36</v>
      </c>
      <c r="D109" s="6">
        <v>12</v>
      </c>
      <c r="E109" s="6">
        <v>21</v>
      </c>
      <c r="F109" s="6">
        <v>11</v>
      </c>
      <c r="G109" s="6">
        <v>2950</v>
      </c>
      <c r="H109" s="6">
        <v>39788</v>
      </c>
      <c r="I109" s="6">
        <v>0</v>
      </c>
      <c r="J109" s="6">
        <v>0</v>
      </c>
      <c r="K109" s="6">
        <v>0</v>
      </c>
      <c r="L109" s="6">
        <v>0</v>
      </c>
      <c r="M109" s="37">
        <v>300000</v>
      </c>
      <c r="N109" s="3" t="s">
        <v>571</v>
      </c>
    </row>
    <row r="110" spans="1:14" x14ac:dyDescent="0.3">
      <c r="A110" s="9">
        <v>231</v>
      </c>
      <c r="B110" s="9">
        <v>25</v>
      </c>
      <c r="C110" s="6">
        <v>36</v>
      </c>
      <c r="D110" s="6">
        <v>12</v>
      </c>
      <c r="E110" s="6">
        <v>23</v>
      </c>
      <c r="F110" s="6">
        <v>24</v>
      </c>
      <c r="G110" s="6">
        <v>2950</v>
      </c>
      <c r="H110" s="6">
        <v>39788</v>
      </c>
      <c r="I110" s="6">
        <v>0</v>
      </c>
      <c r="J110" s="6">
        <v>0</v>
      </c>
      <c r="K110" s="6">
        <v>0</v>
      </c>
      <c r="L110" s="6">
        <v>0</v>
      </c>
      <c r="M110" s="37">
        <v>5000</v>
      </c>
      <c r="N110" s="3" t="s">
        <v>577</v>
      </c>
    </row>
    <row r="111" spans="1:14" x14ac:dyDescent="0.3">
      <c r="A111" s="9">
        <v>231</v>
      </c>
      <c r="B111" s="9">
        <v>25</v>
      </c>
      <c r="C111" s="6">
        <v>36</v>
      </c>
      <c r="D111" s="6">
        <v>12</v>
      </c>
      <c r="E111" s="6">
        <v>21</v>
      </c>
      <c r="F111" s="6">
        <v>11</v>
      </c>
      <c r="G111" s="6">
        <v>2950</v>
      </c>
      <c r="H111" s="6">
        <v>30031</v>
      </c>
      <c r="I111" s="6">
        <v>0</v>
      </c>
      <c r="J111" s="6">
        <v>0</v>
      </c>
      <c r="K111" s="6">
        <v>0</v>
      </c>
      <c r="L111" s="6">
        <v>7</v>
      </c>
      <c r="M111" s="37">
        <v>20000</v>
      </c>
      <c r="N111" s="3" t="s">
        <v>572</v>
      </c>
    </row>
    <row r="112" spans="1:14" x14ac:dyDescent="0.3">
      <c r="A112" s="9">
        <v>231</v>
      </c>
      <c r="B112" s="9">
        <v>25</v>
      </c>
      <c r="C112" s="6">
        <v>33</v>
      </c>
      <c r="D112" s="6">
        <v>22</v>
      </c>
      <c r="E112" s="6">
        <v>21</v>
      </c>
      <c r="F112" s="6">
        <v>11</v>
      </c>
      <c r="G112" s="6">
        <v>2950</v>
      </c>
      <c r="H112" s="6">
        <v>11003</v>
      </c>
      <c r="I112" s="6">
        <v>0</v>
      </c>
      <c r="J112" s="6">
        <v>0</v>
      </c>
      <c r="K112" s="6">
        <v>0</v>
      </c>
      <c r="L112" s="6">
        <v>39</v>
      </c>
      <c r="M112" s="37">
        <v>5000</v>
      </c>
      <c r="N112" s="3" t="s">
        <v>559</v>
      </c>
    </row>
    <row r="113" spans="1:14" x14ac:dyDescent="0.3">
      <c r="A113" s="9">
        <v>231</v>
      </c>
      <c r="B113" s="9">
        <v>25</v>
      </c>
      <c r="C113" s="6">
        <v>43</v>
      </c>
      <c r="D113" s="6">
        <v>51</v>
      </c>
      <c r="E113" s="6">
        <v>21</v>
      </c>
      <c r="F113" s="6">
        <v>32</v>
      </c>
      <c r="G113" s="6">
        <v>2950</v>
      </c>
      <c r="H113" s="6">
        <v>19556</v>
      </c>
      <c r="I113" s="6">
        <v>0</v>
      </c>
      <c r="J113" s="6">
        <v>0</v>
      </c>
      <c r="K113" s="6">
        <v>0</v>
      </c>
      <c r="L113" s="6">
        <v>0</v>
      </c>
      <c r="M113" s="37">
        <v>690000</v>
      </c>
      <c r="N113" s="3" t="s">
        <v>600</v>
      </c>
    </row>
    <row r="114" spans="1:14" x14ac:dyDescent="0.3">
      <c r="A114" s="9">
        <v>231</v>
      </c>
      <c r="B114" s="9">
        <v>25</v>
      </c>
      <c r="C114" s="6">
        <v>43</v>
      </c>
      <c r="D114" s="6">
        <v>51</v>
      </c>
      <c r="E114" s="6">
        <v>21</v>
      </c>
      <c r="F114" s="6">
        <v>11</v>
      </c>
      <c r="G114" s="6">
        <v>2950</v>
      </c>
      <c r="H114" s="6">
        <v>19556</v>
      </c>
      <c r="I114" s="6">
        <v>0</v>
      </c>
      <c r="J114" s="6">
        <v>0</v>
      </c>
      <c r="K114" s="6">
        <v>0</v>
      </c>
      <c r="L114" s="6">
        <v>0</v>
      </c>
      <c r="M114" s="37">
        <v>600000</v>
      </c>
      <c r="N114" s="3" t="s">
        <v>599</v>
      </c>
    </row>
    <row r="115" spans="1:14" x14ac:dyDescent="0.3">
      <c r="A115" s="9">
        <v>231</v>
      </c>
      <c r="B115" s="9">
        <v>25</v>
      </c>
      <c r="C115" s="6">
        <v>21</v>
      </c>
      <c r="D115" s="6">
        <v>44</v>
      </c>
      <c r="E115" s="6">
        <v>21</v>
      </c>
      <c r="F115" s="6">
        <v>31</v>
      </c>
      <c r="G115" s="6">
        <v>2950</v>
      </c>
      <c r="H115" s="6">
        <v>39001</v>
      </c>
      <c r="I115" s="6">
        <v>0</v>
      </c>
      <c r="J115" s="6">
        <v>0</v>
      </c>
      <c r="K115" s="6">
        <v>0</v>
      </c>
      <c r="L115" s="6">
        <v>0</v>
      </c>
      <c r="M115" s="37">
        <v>300000</v>
      </c>
      <c r="N115" s="3" t="s">
        <v>557</v>
      </c>
    </row>
    <row r="116" spans="1:14" x14ac:dyDescent="0.3">
      <c r="A116" s="9">
        <v>231</v>
      </c>
      <c r="B116" s="9">
        <v>25</v>
      </c>
      <c r="C116" s="6">
        <v>34</v>
      </c>
      <c r="D116" s="6">
        <v>12</v>
      </c>
      <c r="E116" s="6">
        <v>21</v>
      </c>
      <c r="F116" s="6">
        <v>11</v>
      </c>
      <c r="G116" s="6">
        <v>2950</v>
      </c>
      <c r="H116" s="6">
        <v>16600</v>
      </c>
      <c r="I116" s="6">
        <v>0</v>
      </c>
      <c r="J116" s="6">
        <v>0</v>
      </c>
      <c r="K116" s="6">
        <v>0</v>
      </c>
      <c r="L116" s="6">
        <v>0</v>
      </c>
      <c r="M116" s="37">
        <v>40000</v>
      </c>
      <c r="N116" s="3" t="s">
        <v>560</v>
      </c>
    </row>
    <row r="117" spans="1:14" x14ac:dyDescent="0.3">
      <c r="A117" s="9">
        <v>231</v>
      </c>
      <c r="B117" s="9">
        <v>25</v>
      </c>
      <c r="C117" s="6">
        <v>36</v>
      </c>
      <c r="D117" s="6">
        <v>13</v>
      </c>
      <c r="E117" s="6">
        <v>21</v>
      </c>
      <c r="F117" s="6">
        <v>32</v>
      </c>
      <c r="G117" s="6">
        <v>2950</v>
      </c>
      <c r="H117" s="6">
        <v>12017</v>
      </c>
      <c r="I117" s="6">
        <v>0</v>
      </c>
      <c r="J117" s="6">
        <v>0</v>
      </c>
      <c r="K117" s="6">
        <v>0</v>
      </c>
      <c r="L117" s="6">
        <v>0</v>
      </c>
      <c r="M117" s="37">
        <v>120000</v>
      </c>
      <c r="N117" s="3" t="s">
        <v>585</v>
      </c>
    </row>
    <row r="118" spans="1:14" x14ac:dyDescent="0.3">
      <c r="A118" s="9">
        <v>231</v>
      </c>
      <c r="B118" s="9">
        <v>25</v>
      </c>
      <c r="C118" s="6">
        <v>36</v>
      </c>
      <c r="D118" s="6">
        <v>13</v>
      </c>
      <c r="E118" s="6">
        <v>21</v>
      </c>
      <c r="F118" s="6">
        <v>32</v>
      </c>
      <c r="G118" s="6">
        <v>2950</v>
      </c>
      <c r="H118" s="6">
        <v>12018</v>
      </c>
      <c r="I118" s="6">
        <v>0</v>
      </c>
      <c r="J118" s="6">
        <v>0</v>
      </c>
      <c r="K118" s="6">
        <v>0</v>
      </c>
      <c r="L118" s="6">
        <v>0</v>
      </c>
      <c r="M118" s="37">
        <v>360000</v>
      </c>
      <c r="N118" s="3" t="s">
        <v>586</v>
      </c>
    </row>
    <row r="119" spans="1:14" x14ac:dyDescent="0.3">
      <c r="A119" s="9">
        <v>231</v>
      </c>
      <c r="B119" s="9">
        <v>25</v>
      </c>
      <c r="C119" s="6">
        <v>10</v>
      </c>
      <c r="D119" s="6">
        <v>37</v>
      </c>
      <c r="E119" s="6">
        <v>21</v>
      </c>
      <c r="F119" s="6">
        <v>31</v>
      </c>
      <c r="G119" s="6">
        <v>2950</v>
      </c>
      <c r="H119" s="6">
        <v>30035</v>
      </c>
      <c r="I119" s="6">
        <v>0</v>
      </c>
      <c r="J119" s="6">
        <v>0</v>
      </c>
      <c r="K119" s="6">
        <v>0</v>
      </c>
      <c r="L119" s="6">
        <v>0</v>
      </c>
      <c r="M119" s="37">
        <v>4800000</v>
      </c>
      <c r="N119" s="3" t="s">
        <v>556</v>
      </c>
    </row>
    <row r="120" spans="1:14" x14ac:dyDescent="0.3">
      <c r="A120" s="9">
        <v>231</v>
      </c>
      <c r="B120" s="9">
        <v>25</v>
      </c>
      <c r="C120" s="6">
        <v>36</v>
      </c>
      <c r="D120" s="6">
        <v>13</v>
      </c>
      <c r="E120" s="6">
        <v>21</v>
      </c>
      <c r="F120" s="6">
        <v>32</v>
      </c>
      <c r="G120" s="6">
        <v>2950</v>
      </c>
      <c r="H120" s="6">
        <v>39788</v>
      </c>
      <c r="I120" s="6">
        <v>0</v>
      </c>
      <c r="J120" s="6">
        <v>0</v>
      </c>
      <c r="K120" s="6">
        <v>0</v>
      </c>
      <c r="L120" s="6">
        <v>0</v>
      </c>
      <c r="M120" s="37">
        <v>14000</v>
      </c>
      <c r="N120" s="3" t="s">
        <v>587</v>
      </c>
    </row>
    <row r="121" spans="1:14" x14ac:dyDescent="0.3">
      <c r="A121" s="9">
        <v>231</v>
      </c>
      <c r="B121" s="9">
        <v>25</v>
      </c>
      <c r="C121" s="6">
        <v>36</v>
      </c>
      <c r="D121" s="6">
        <v>13</v>
      </c>
      <c r="E121" s="6">
        <v>21</v>
      </c>
      <c r="F121" s="6">
        <v>33</v>
      </c>
      <c r="G121" s="6">
        <v>2950</v>
      </c>
      <c r="H121" s="6">
        <v>30036</v>
      </c>
      <c r="I121" s="6">
        <v>0</v>
      </c>
      <c r="J121" s="6">
        <v>0</v>
      </c>
      <c r="K121" s="6">
        <v>0</v>
      </c>
      <c r="L121" s="6">
        <v>0</v>
      </c>
      <c r="M121" s="37">
        <v>11844</v>
      </c>
      <c r="N121" s="3" t="s">
        <v>714</v>
      </c>
    </row>
    <row r="122" spans="1:14" x14ac:dyDescent="0.3">
      <c r="A122" s="9">
        <v>231</v>
      </c>
      <c r="B122" s="9">
        <v>25</v>
      </c>
      <c r="C122" s="6">
        <v>36</v>
      </c>
      <c r="D122" s="6">
        <v>13</v>
      </c>
      <c r="E122" s="6">
        <v>21</v>
      </c>
      <c r="F122" s="6">
        <v>11</v>
      </c>
      <c r="G122" s="6">
        <v>2950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37">
        <v>1200000</v>
      </c>
      <c r="N122" s="3" t="s">
        <v>579</v>
      </c>
    </row>
    <row r="123" spans="1:14" x14ac:dyDescent="0.3">
      <c r="A123" s="9">
        <v>231</v>
      </c>
      <c r="B123" s="9">
        <v>25</v>
      </c>
      <c r="C123" s="6">
        <v>36</v>
      </c>
      <c r="D123" s="6">
        <v>13</v>
      </c>
      <c r="E123" s="6">
        <v>21</v>
      </c>
      <c r="F123" s="6">
        <v>11</v>
      </c>
      <c r="G123" s="6">
        <v>2950</v>
      </c>
      <c r="H123" s="6">
        <v>39788</v>
      </c>
      <c r="I123" s="6">
        <v>0</v>
      </c>
      <c r="J123" s="6">
        <v>0</v>
      </c>
      <c r="K123" s="6">
        <v>0</v>
      </c>
      <c r="L123" s="6">
        <v>0</v>
      </c>
      <c r="M123" s="64">
        <v>500</v>
      </c>
      <c r="N123" s="3" t="s">
        <v>580</v>
      </c>
    </row>
    <row r="124" spans="1:14" x14ac:dyDescent="0.3">
      <c r="A124" s="9">
        <v>231</v>
      </c>
      <c r="B124" s="9">
        <v>25</v>
      </c>
      <c r="C124" s="6">
        <v>36</v>
      </c>
      <c r="D124" s="6">
        <v>13</v>
      </c>
      <c r="E124" s="6">
        <v>21</v>
      </c>
      <c r="F124" s="6">
        <v>32</v>
      </c>
      <c r="G124" s="6">
        <v>2950</v>
      </c>
      <c r="H124" s="6">
        <v>30036</v>
      </c>
      <c r="I124" s="6">
        <v>0</v>
      </c>
      <c r="J124" s="6">
        <v>0</v>
      </c>
      <c r="K124" s="6">
        <v>0</v>
      </c>
      <c r="L124" s="6">
        <v>0</v>
      </c>
      <c r="M124" s="37">
        <v>6537000</v>
      </c>
      <c r="N124" s="3" t="s">
        <v>588</v>
      </c>
    </row>
    <row r="125" spans="1:14" x14ac:dyDescent="0.3">
      <c r="A125" s="9">
        <v>231</v>
      </c>
      <c r="B125" s="9">
        <v>25</v>
      </c>
      <c r="C125" s="6">
        <v>36</v>
      </c>
      <c r="D125" s="6">
        <v>13</v>
      </c>
      <c r="E125" s="6">
        <v>21</v>
      </c>
      <c r="F125" s="6">
        <v>11</v>
      </c>
      <c r="G125" s="6">
        <v>2950</v>
      </c>
      <c r="H125" s="6">
        <v>30021</v>
      </c>
      <c r="I125" s="6">
        <v>0</v>
      </c>
      <c r="J125" s="6">
        <v>0</v>
      </c>
      <c r="K125" s="6">
        <v>0</v>
      </c>
      <c r="L125" s="6">
        <v>0</v>
      </c>
      <c r="M125" s="37">
        <v>3500000</v>
      </c>
      <c r="N125" s="3" t="s">
        <v>16</v>
      </c>
    </row>
    <row r="126" spans="1:14" x14ac:dyDescent="0.3">
      <c r="A126" s="9">
        <v>231</v>
      </c>
      <c r="B126" s="9">
        <v>25</v>
      </c>
      <c r="C126" s="6">
        <v>36</v>
      </c>
      <c r="D126" s="6">
        <v>13</v>
      </c>
      <c r="E126" s="6">
        <v>23</v>
      </c>
      <c r="F126" s="6">
        <v>29</v>
      </c>
      <c r="G126" s="6">
        <v>2950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37">
        <v>2000</v>
      </c>
      <c r="N126" s="3" t="s">
        <v>594</v>
      </c>
    </row>
    <row r="127" spans="1:14" x14ac:dyDescent="0.3">
      <c r="A127" s="9">
        <v>231</v>
      </c>
      <c r="B127" s="9">
        <v>25</v>
      </c>
      <c r="C127" s="6">
        <v>36</v>
      </c>
      <c r="D127" s="6">
        <v>32</v>
      </c>
      <c r="E127" s="6">
        <v>21</v>
      </c>
      <c r="F127" s="6">
        <v>11</v>
      </c>
      <c r="G127" s="6">
        <v>2950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37">
        <v>700000</v>
      </c>
      <c r="N127" s="3" t="s">
        <v>595</v>
      </c>
    </row>
    <row r="128" spans="1:14" x14ac:dyDescent="0.3">
      <c r="A128" s="9">
        <v>231</v>
      </c>
      <c r="B128" s="9">
        <v>25</v>
      </c>
      <c r="C128" s="6">
        <v>36</v>
      </c>
      <c r="D128" s="6">
        <v>39</v>
      </c>
      <c r="E128" s="6">
        <v>21</v>
      </c>
      <c r="F128" s="6">
        <v>31</v>
      </c>
      <c r="G128" s="6">
        <v>2950</v>
      </c>
      <c r="H128" s="6">
        <v>30035</v>
      </c>
      <c r="I128" s="6">
        <v>0</v>
      </c>
      <c r="J128" s="6">
        <v>0</v>
      </c>
      <c r="K128" s="6">
        <v>0</v>
      </c>
      <c r="L128" s="6">
        <v>0</v>
      </c>
      <c r="M128" s="37">
        <v>1050000</v>
      </c>
      <c r="N128" s="3" t="s">
        <v>597</v>
      </c>
    </row>
    <row r="129" spans="1:14" x14ac:dyDescent="0.3">
      <c r="A129" s="9">
        <v>231</v>
      </c>
      <c r="B129" s="9">
        <v>25</v>
      </c>
      <c r="C129" s="6">
        <v>10</v>
      </c>
      <c r="D129" s="6">
        <v>14</v>
      </c>
      <c r="E129" s="6">
        <v>21</v>
      </c>
      <c r="F129" s="6">
        <v>11</v>
      </c>
      <c r="G129" s="6">
        <v>2950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4">
        <v>110000</v>
      </c>
      <c r="N129" s="3" t="s">
        <v>555</v>
      </c>
    </row>
    <row r="130" spans="1:14" x14ac:dyDescent="0.3">
      <c r="A130" s="9">
        <v>231</v>
      </c>
      <c r="B130" s="9">
        <v>25</v>
      </c>
      <c r="C130" s="6">
        <v>36</v>
      </c>
      <c r="D130" s="6">
        <v>13</v>
      </c>
      <c r="E130" s="6">
        <v>21</v>
      </c>
      <c r="F130" s="6">
        <v>11</v>
      </c>
      <c r="G130" s="6">
        <v>2950</v>
      </c>
      <c r="H130" s="6">
        <v>65504</v>
      </c>
      <c r="I130" s="6">
        <v>0</v>
      </c>
      <c r="J130" s="6">
        <v>0</v>
      </c>
      <c r="K130" s="6">
        <v>0</v>
      </c>
      <c r="L130" s="6">
        <v>0</v>
      </c>
      <c r="M130" s="64">
        <v>5000</v>
      </c>
      <c r="N130" s="3" t="s">
        <v>782</v>
      </c>
    </row>
    <row r="131" spans="1:14" x14ac:dyDescent="0.3">
      <c r="A131" s="9">
        <v>231</v>
      </c>
      <c r="B131" s="9">
        <v>25</v>
      </c>
      <c r="C131" s="6">
        <v>34</v>
      </c>
      <c r="D131" s="6">
        <v>12</v>
      </c>
      <c r="E131" s="6">
        <v>21</v>
      </c>
      <c r="F131" s="6">
        <v>32</v>
      </c>
      <c r="G131" s="6">
        <v>2950</v>
      </c>
      <c r="H131" s="6">
        <v>30036</v>
      </c>
      <c r="I131" s="6">
        <v>0</v>
      </c>
      <c r="J131" s="6">
        <v>0</v>
      </c>
      <c r="K131" s="6">
        <v>0</v>
      </c>
      <c r="L131" s="6">
        <v>0</v>
      </c>
      <c r="M131" s="64">
        <v>100000</v>
      </c>
      <c r="N131" s="3" t="s">
        <v>566</v>
      </c>
    </row>
    <row r="132" spans="1:14" x14ac:dyDescent="0.3">
      <c r="A132" s="9">
        <v>231</v>
      </c>
      <c r="B132" s="9">
        <v>25</v>
      </c>
      <c r="C132" s="6">
        <v>36</v>
      </c>
      <c r="D132" s="6">
        <v>13</v>
      </c>
      <c r="E132" s="6">
        <v>21</v>
      </c>
      <c r="F132" s="6">
        <v>11</v>
      </c>
      <c r="G132" s="6">
        <v>2950</v>
      </c>
      <c r="H132" s="6">
        <v>30021</v>
      </c>
      <c r="I132" s="6">
        <v>0</v>
      </c>
      <c r="J132" s="6">
        <v>0</v>
      </c>
      <c r="K132" s="6">
        <v>0</v>
      </c>
      <c r="L132" s="6">
        <v>7</v>
      </c>
      <c r="M132" s="64">
        <v>10000</v>
      </c>
      <c r="N132" s="3" t="s">
        <v>581</v>
      </c>
    </row>
    <row r="133" spans="1:14" x14ac:dyDescent="0.3">
      <c r="A133" s="9">
        <v>231</v>
      </c>
      <c r="B133" s="9">
        <v>25</v>
      </c>
      <c r="C133" s="6">
        <v>34</v>
      </c>
      <c r="D133" s="6">
        <v>12</v>
      </c>
      <c r="E133" s="6">
        <v>21</v>
      </c>
      <c r="F133" s="6">
        <v>32</v>
      </c>
      <c r="G133" s="6">
        <v>2950</v>
      </c>
      <c r="H133" s="6">
        <v>16807</v>
      </c>
      <c r="I133" s="6">
        <v>0</v>
      </c>
      <c r="J133" s="6">
        <v>0</v>
      </c>
      <c r="K133" s="6">
        <v>0</v>
      </c>
      <c r="L133" s="6">
        <v>0</v>
      </c>
      <c r="M133" s="64">
        <v>83300</v>
      </c>
      <c r="N133" s="3" t="s">
        <v>567</v>
      </c>
    </row>
    <row r="134" spans="1:14" x14ac:dyDescent="0.3">
      <c r="A134" s="9">
        <v>231</v>
      </c>
      <c r="B134" s="9">
        <v>25</v>
      </c>
      <c r="C134" s="6">
        <v>34</v>
      </c>
      <c r="D134" s="6">
        <v>12</v>
      </c>
      <c r="E134" s="6">
        <v>21</v>
      </c>
      <c r="F134" s="6">
        <v>11</v>
      </c>
      <c r="G134" s="6">
        <v>2950</v>
      </c>
      <c r="H134" s="6">
        <v>16807</v>
      </c>
      <c r="I134" s="6">
        <v>0</v>
      </c>
      <c r="J134" s="6">
        <v>0</v>
      </c>
      <c r="K134" s="6">
        <v>0</v>
      </c>
      <c r="L134" s="6">
        <v>0</v>
      </c>
      <c r="M134" s="64">
        <v>230000</v>
      </c>
      <c r="N134" s="3" t="s">
        <v>561</v>
      </c>
    </row>
    <row r="135" spans="1:14" x14ac:dyDescent="0.3">
      <c r="A135" s="9">
        <v>231</v>
      </c>
      <c r="B135" s="9">
        <v>25</v>
      </c>
      <c r="C135" s="6">
        <v>36</v>
      </c>
      <c r="D135" s="6">
        <v>12</v>
      </c>
      <c r="E135" s="6">
        <v>31</v>
      </c>
      <c r="F135" s="6">
        <v>19</v>
      </c>
      <c r="G135" s="6">
        <v>2950</v>
      </c>
      <c r="H135" s="6">
        <v>32041</v>
      </c>
      <c r="I135" s="6">
        <v>0</v>
      </c>
      <c r="J135" s="6">
        <v>0</v>
      </c>
      <c r="K135" s="6">
        <v>0</v>
      </c>
      <c r="L135" s="6">
        <v>0</v>
      </c>
      <c r="M135" s="64">
        <v>600000</v>
      </c>
      <c r="N135" s="3" t="s">
        <v>13</v>
      </c>
    </row>
    <row r="136" spans="1:14" x14ac:dyDescent="0.3">
      <c r="A136" s="9">
        <v>231</v>
      </c>
      <c r="B136" s="9">
        <v>25</v>
      </c>
      <c r="C136" s="6">
        <v>36</v>
      </c>
      <c r="D136" s="6">
        <v>12</v>
      </c>
      <c r="E136" s="6">
        <v>31</v>
      </c>
      <c r="F136" s="6">
        <v>19</v>
      </c>
      <c r="G136" s="6">
        <v>2950</v>
      </c>
      <c r="H136" s="6">
        <v>32042</v>
      </c>
      <c r="I136" s="6">
        <v>0</v>
      </c>
      <c r="J136" s="6">
        <v>0</v>
      </c>
      <c r="K136" s="6">
        <v>0</v>
      </c>
      <c r="L136" s="6">
        <v>0</v>
      </c>
      <c r="M136" s="64">
        <v>500000</v>
      </c>
      <c r="N136" s="3" t="s">
        <v>14</v>
      </c>
    </row>
    <row r="137" spans="1:14" x14ac:dyDescent="0.3">
      <c r="A137" s="9">
        <v>231</v>
      </c>
      <c r="B137" s="9">
        <v>25</v>
      </c>
      <c r="C137" s="6">
        <v>36</v>
      </c>
      <c r="D137" s="6">
        <v>12</v>
      </c>
      <c r="E137" s="6">
        <v>31</v>
      </c>
      <c r="F137" s="6">
        <v>19</v>
      </c>
      <c r="G137" s="6">
        <v>2950</v>
      </c>
      <c r="H137" s="6">
        <v>32043</v>
      </c>
      <c r="I137" s="6">
        <v>0</v>
      </c>
      <c r="J137" s="6">
        <v>0</v>
      </c>
      <c r="K137" s="6">
        <v>0</v>
      </c>
      <c r="L137" s="6">
        <v>0</v>
      </c>
      <c r="M137" s="64">
        <v>600000</v>
      </c>
      <c r="N137" s="3" t="s">
        <v>15</v>
      </c>
    </row>
    <row r="138" spans="1:14" x14ac:dyDescent="0.3">
      <c r="A138" s="9">
        <v>231</v>
      </c>
      <c r="B138" s="9">
        <v>25</v>
      </c>
      <c r="C138" s="6">
        <v>36</v>
      </c>
      <c r="D138" s="6">
        <v>13</v>
      </c>
      <c r="E138" s="6">
        <v>21</v>
      </c>
      <c r="F138" s="6">
        <v>32</v>
      </c>
      <c r="G138" s="6">
        <v>2950</v>
      </c>
      <c r="H138" s="6">
        <v>13001</v>
      </c>
      <c r="I138" s="6">
        <v>0</v>
      </c>
      <c r="J138" s="6">
        <v>0</v>
      </c>
      <c r="K138" s="6">
        <v>0</v>
      </c>
      <c r="L138" s="6">
        <v>0</v>
      </c>
      <c r="M138" s="64">
        <v>14000</v>
      </c>
      <c r="N138" s="3" t="s">
        <v>589</v>
      </c>
    </row>
    <row r="139" spans="1:14" x14ac:dyDescent="0.3">
      <c r="A139" s="9">
        <v>231</v>
      </c>
      <c r="B139" s="9">
        <v>25</v>
      </c>
      <c r="C139" s="6">
        <v>34</v>
      </c>
      <c r="D139" s="6">
        <v>12</v>
      </c>
      <c r="E139" s="6">
        <v>21</v>
      </c>
      <c r="F139" s="6">
        <v>32</v>
      </c>
      <c r="G139" s="6">
        <v>2950</v>
      </c>
      <c r="H139" s="6">
        <v>16432</v>
      </c>
      <c r="I139" s="6">
        <v>0</v>
      </c>
      <c r="J139" s="6">
        <v>0</v>
      </c>
      <c r="K139" s="6">
        <v>0</v>
      </c>
      <c r="L139" s="6">
        <v>0</v>
      </c>
      <c r="M139" s="64">
        <v>6000</v>
      </c>
      <c r="N139" s="3" t="s">
        <v>568</v>
      </c>
    </row>
    <row r="140" spans="1:14" x14ac:dyDescent="0.3">
      <c r="A140" s="9">
        <v>231</v>
      </c>
      <c r="B140" s="9">
        <v>25</v>
      </c>
      <c r="C140" s="6">
        <v>34</v>
      </c>
      <c r="D140" s="6">
        <v>12</v>
      </c>
      <c r="E140" s="6">
        <v>21</v>
      </c>
      <c r="F140" s="6">
        <v>11</v>
      </c>
      <c r="G140" s="6">
        <v>2950</v>
      </c>
      <c r="H140" s="6">
        <v>16432</v>
      </c>
      <c r="I140" s="6">
        <v>0</v>
      </c>
      <c r="J140" s="6">
        <v>0</v>
      </c>
      <c r="K140" s="6">
        <v>0</v>
      </c>
      <c r="L140" s="6">
        <v>0</v>
      </c>
      <c r="M140" s="64">
        <v>80000</v>
      </c>
      <c r="N140" s="3" t="s">
        <v>562</v>
      </c>
    </row>
    <row r="141" spans="1:14" x14ac:dyDescent="0.3">
      <c r="A141" s="9">
        <v>231</v>
      </c>
      <c r="B141" s="9">
        <v>25</v>
      </c>
      <c r="C141" s="6">
        <v>36</v>
      </c>
      <c r="D141" s="6">
        <v>34</v>
      </c>
      <c r="E141" s="6">
        <v>21</v>
      </c>
      <c r="F141" s="6">
        <v>32</v>
      </c>
      <c r="G141" s="6">
        <v>2950</v>
      </c>
      <c r="H141" s="6">
        <v>30036</v>
      </c>
      <c r="I141" s="6">
        <v>0</v>
      </c>
      <c r="J141" s="6">
        <v>0</v>
      </c>
      <c r="K141" s="6">
        <v>0</v>
      </c>
      <c r="L141" s="6">
        <v>0</v>
      </c>
      <c r="M141" s="64">
        <v>5400000</v>
      </c>
      <c r="N141" s="3" t="s">
        <v>596</v>
      </c>
    </row>
    <row r="142" spans="1:14" x14ac:dyDescent="0.3">
      <c r="A142" s="9">
        <v>231</v>
      </c>
      <c r="B142" s="9">
        <v>25</v>
      </c>
      <c r="C142" s="6">
        <v>36</v>
      </c>
      <c r="D142" s="6">
        <v>39</v>
      </c>
      <c r="E142" s="6">
        <v>21</v>
      </c>
      <c r="F142" s="6">
        <v>32</v>
      </c>
      <c r="G142" s="6">
        <v>2950</v>
      </c>
      <c r="H142" s="6">
        <v>30036</v>
      </c>
      <c r="I142" s="6">
        <v>0</v>
      </c>
      <c r="J142" s="6">
        <v>0</v>
      </c>
      <c r="K142" s="6">
        <v>0</v>
      </c>
      <c r="L142" s="6">
        <v>0</v>
      </c>
      <c r="M142" s="64">
        <v>1141263</v>
      </c>
      <c r="N142" s="3" t="s">
        <v>598</v>
      </c>
    </row>
    <row r="143" spans="1:14" x14ac:dyDescent="0.3">
      <c r="A143" s="9">
        <v>231</v>
      </c>
      <c r="B143" s="9">
        <v>25</v>
      </c>
      <c r="C143" s="6">
        <v>36</v>
      </c>
      <c r="D143" s="6">
        <v>13</v>
      </c>
      <c r="E143" s="6">
        <v>21</v>
      </c>
      <c r="F143" s="6">
        <v>11</v>
      </c>
      <c r="G143" s="6">
        <v>2950</v>
      </c>
      <c r="H143" s="6">
        <v>13800</v>
      </c>
      <c r="I143" s="6">
        <v>0</v>
      </c>
      <c r="J143" s="6">
        <v>0</v>
      </c>
      <c r="K143" s="6">
        <v>0</v>
      </c>
      <c r="L143" s="6">
        <v>0</v>
      </c>
      <c r="M143" s="64">
        <v>190000</v>
      </c>
      <c r="N143" s="3" t="s">
        <v>582</v>
      </c>
    </row>
    <row r="144" spans="1:14" x14ac:dyDescent="0.3">
      <c r="A144" s="9">
        <v>231</v>
      </c>
      <c r="B144" s="9">
        <v>25</v>
      </c>
      <c r="C144" s="6">
        <v>36</v>
      </c>
      <c r="D144" s="6">
        <v>13</v>
      </c>
      <c r="E144" s="6">
        <v>21</v>
      </c>
      <c r="F144" s="6">
        <v>11</v>
      </c>
      <c r="G144" s="6">
        <v>2950</v>
      </c>
      <c r="H144" s="6">
        <v>39096</v>
      </c>
      <c r="I144" s="6">
        <v>0</v>
      </c>
      <c r="J144" s="6">
        <v>0</v>
      </c>
      <c r="K144" s="6">
        <v>0</v>
      </c>
      <c r="L144" s="6">
        <v>7</v>
      </c>
      <c r="M144" s="64">
        <v>1000</v>
      </c>
      <c r="N144" s="3" t="s">
        <v>583</v>
      </c>
    </row>
    <row r="145" spans="1:14" x14ac:dyDescent="0.3">
      <c r="A145" s="9">
        <v>231</v>
      </c>
      <c r="B145" s="9">
        <v>25</v>
      </c>
      <c r="C145" s="6">
        <v>36</v>
      </c>
      <c r="D145" s="6">
        <v>13</v>
      </c>
      <c r="E145" s="6">
        <v>21</v>
      </c>
      <c r="F145" s="6">
        <v>11</v>
      </c>
      <c r="G145" s="6">
        <v>2950</v>
      </c>
      <c r="H145" s="6">
        <v>39096</v>
      </c>
      <c r="I145" s="6">
        <v>0</v>
      </c>
      <c r="J145" s="6">
        <v>0</v>
      </c>
      <c r="K145" s="6">
        <v>0</v>
      </c>
      <c r="L145" s="6">
        <v>0</v>
      </c>
      <c r="M145" s="64">
        <v>600000</v>
      </c>
      <c r="N145" s="3" t="s">
        <v>18</v>
      </c>
    </row>
    <row r="146" spans="1:14" x14ac:dyDescent="0.3">
      <c r="A146" s="9">
        <v>231</v>
      </c>
      <c r="B146" s="9">
        <v>25</v>
      </c>
      <c r="C146" s="6">
        <v>36</v>
      </c>
      <c r="D146" s="6">
        <v>13</v>
      </c>
      <c r="E146" s="6">
        <v>23</v>
      </c>
      <c r="F146" s="6">
        <v>24</v>
      </c>
      <c r="G146" s="6">
        <v>2950</v>
      </c>
      <c r="H146" s="6">
        <v>39096</v>
      </c>
      <c r="I146" s="6">
        <v>0</v>
      </c>
      <c r="J146" s="6">
        <v>0</v>
      </c>
      <c r="K146" s="6">
        <v>0</v>
      </c>
      <c r="L146" s="6">
        <v>0</v>
      </c>
      <c r="M146" s="64">
        <v>5000</v>
      </c>
      <c r="N146" s="3" t="s">
        <v>592</v>
      </c>
    </row>
    <row r="147" spans="1:14" x14ac:dyDescent="0.3">
      <c r="A147" s="9">
        <v>231</v>
      </c>
      <c r="B147" s="9">
        <v>25</v>
      </c>
      <c r="C147" s="6">
        <v>36</v>
      </c>
      <c r="D147" s="6">
        <v>13</v>
      </c>
      <c r="E147" s="6">
        <v>21</v>
      </c>
      <c r="F147" s="6">
        <v>32</v>
      </c>
      <c r="G147" s="6">
        <v>2950</v>
      </c>
      <c r="H147" s="6">
        <v>39096</v>
      </c>
      <c r="I147" s="6">
        <v>0</v>
      </c>
      <c r="J147" s="6">
        <v>0</v>
      </c>
      <c r="K147" s="6">
        <v>0</v>
      </c>
      <c r="L147" s="6">
        <v>0</v>
      </c>
      <c r="M147" s="64">
        <v>450000</v>
      </c>
      <c r="N147" s="3" t="s">
        <v>590</v>
      </c>
    </row>
    <row r="148" spans="1:14" x14ac:dyDescent="0.3">
      <c r="A148" s="9">
        <v>231</v>
      </c>
      <c r="B148" s="9">
        <v>25</v>
      </c>
      <c r="C148" s="6">
        <v>36</v>
      </c>
      <c r="D148" s="6">
        <v>13</v>
      </c>
      <c r="E148" s="6">
        <v>21</v>
      </c>
      <c r="F148" s="6">
        <v>11</v>
      </c>
      <c r="G148" s="6">
        <v>2950</v>
      </c>
      <c r="H148" s="6">
        <v>39078</v>
      </c>
      <c r="I148" s="6">
        <v>0</v>
      </c>
      <c r="J148" s="6">
        <v>0</v>
      </c>
      <c r="K148" s="6">
        <v>0</v>
      </c>
      <c r="L148" s="6">
        <v>7</v>
      </c>
      <c r="M148" s="64">
        <v>1000</v>
      </c>
      <c r="N148" s="3" t="s">
        <v>584</v>
      </c>
    </row>
    <row r="149" spans="1:14" x14ac:dyDescent="0.3">
      <c r="A149" s="9">
        <v>231</v>
      </c>
      <c r="B149" s="9">
        <v>25</v>
      </c>
      <c r="C149" s="6">
        <v>36</v>
      </c>
      <c r="D149" s="6">
        <v>13</v>
      </c>
      <c r="E149" s="6">
        <v>21</v>
      </c>
      <c r="F149" s="6">
        <v>11</v>
      </c>
      <c r="G149" s="6">
        <v>2950</v>
      </c>
      <c r="H149" s="6">
        <v>39078</v>
      </c>
      <c r="I149" s="6">
        <v>0</v>
      </c>
      <c r="J149" s="6">
        <v>0</v>
      </c>
      <c r="K149" s="6">
        <v>0</v>
      </c>
      <c r="L149" s="6">
        <v>0</v>
      </c>
      <c r="M149" s="64">
        <v>500000</v>
      </c>
      <c r="N149" s="3" t="s">
        <v>17</v>
      </c>
    </row>
    <row r="150" spans="1:14" x14ac:dyDescent="0.3">
      <c r="A150" s="9">
        <v>231</v>
      </c>
      <c r="B150" s="9">
        <v>25</v>
      </c>
      <c r="C150" s="6">
        <v>36</v>
      </c>
      <c r="D150" s="6">
        <v>13</v>
      </c>
      <c r="E150" s="6">
        <v>23</v>
      </c>
      <c r="F150" s="6">
        <v>24</v>
      </c>
      <c r="G150" s="6">
        <v>2950</v>
      </c>
      <c r="H150" s="6">
        <v>39078</v>
      </c>
      <c r="I150" s="6">
        <v>0</v>
      </c>
      <c r="J150" s="6">
        <v>0</v>
      </c>
      <c r="K150" s="6">
        <v>0</v>
      </c>
      <c r="L150" s="6">
        <v>0</v>
      </c>
      <c r="M150" s="64">
        <v>1000</v>
      </c>
      <c r="N150" s="3" t="s">
        <v>593</v>
      </c>
    </row>
    <row r="151" spans="1:14" x14ac:dyDescent="0.3">
      <c r="A151" s="9">
        <v>231</v>
      </c>
      <c r="B151" s="9">
        <v>25</v>
      </c>
      <c r="C151" s="6">
        <v>36</v>
      </c>
      <c r="D151" s="6">
        <v>13</v>
      </c>
      <c r="E151" s="6">
        <v>21</v>
      </c>
      <c r="F151" s="6">
        <v>32</v>
      </c>
      <c r="G151" s="6">
        <v>2950</v>
      </c>
      <c r="H151" s="6">
        <v>39078</v>
      </c>
      <c r="I151" s="6">
        <v>0</v>
      </c>
      <c r="J151" s="6">
        <v>0</v>
      </c>
      <c r="K151" s="6">
        <v>0</v>
      </c>
      <c r="L151" s="6">
        <v>0</v>
      </c>
      <c r="M151" s="64">
        <v>160000</v>
      </c>
      <c r="N151" s="3" t="s">
        <v>591</v>
      </c>
    </row>
    <row r="152" spans="1:14" x14ac:dyDescent="0.3">
      <c r="A152" s="9">
        <v>231</v>
      </c>
      <c r="B152" s="9">
        <v>25</v>
      </c>
      <c r="C152" s="6">
        <v>34</v>
      </c>
      <c r="D152" s="6">
        <v>12</v>
      </c>
      <c r="E152" s="6">
        <v>21</v>
      </c>
      <c r="F152" s="6">
        <v>11</v>
      </c>
      <c r="G152" s="6">
        <v>2950</v>
      </c>
      <c r="H152" s="6">
        <v>16412</v>
      </c>
      <c r="I152" s="6">
        <v>0</v>
      </c>
      <c r="J152" s="6">
        <v>0</v>
      </c>
      <c r="K152" s="6">
        <v>0</v>
      </c>
      <c r="L152" s="6">
        <v>0</v>
      </c>
      <c r="M152" s="64">
        <v>100000</v>
      </c>
      <c r="N152" s="3" t="s">
        <v>563</v>
      </c>
    </row>
    <row r="153" spans="1:14" x14ac:dyDescent="0.3">
      <c r="A153" s="9">
        <v>231</v>
      </c>
      <c r="B153" s="9">
        <v>25</v>
      </c>
      <c r="C153" s="6">
        <v>34</v>
      </c>
      <c r="D153" s="6">
        <v>12</v>
      </c>
      <c r="E153" s="6">
        <v>21</v>
      </c>
      <c r="F153" s="6">
        <v>11</v>
      </c>
      <c r="G153" s="6">
        <v>2950</v>
      </c>
      <c r="H153" s="6">
        <v>16410</v>
      </c>
      <c r="I153" s="6">
        <v>0</v>
      </c>
      <c r="J153" s="6">
        <v>0</v>
      </c>
      <c r="K153" s="6">
        <v>0</v>
      </c>
      <c r="L153" s="6">
        <v>0</v>
      </c>
      <c r="M153" s="64">
        <v>500000</v>
      </c>
      <c r="N153" s="3" t="s">
        <v>564</v>
      </c>
    </row>
    <row r="154" spans="1:14" x14ac:dyDescent="0.3">
      <c r="A154" s="9">
        <v>231</v>
      </c>
      <c r="B154" s="9">
        <v>25</v>
      </c>
      <c r="C154" s="6">
        <v>34</v>
      </c>
      <c r="D154" s="6">
        <v>12</v>
      </c>
      <c r="E154" s="6">
        <v>21</v>
      </c>
      <c r="F154" s="6">
        <v>11</v>
      </c>
      <c r="G154" s="6">
        <v>2950</v>
      </c>
      <c r="H154" s="6">
        <v>43526</v>
      </c>
      <c r="I154" s="6">
        <v>0</v>
      </c>
      <c r="J154" s="6">
        <v>0</v>
      </c>
      <c r="K154" s="6">
        <v>0</v>
      </c>
      <c r="L154" s="6">
        <v>0</v>
      </c>
      <c r="M154" s="64">
        <v>2239000</v>
      </c>
      <c r="N154" s="3" t="s">
        <v>565</v>
      </c>
    </row>
    <row r="155" spans="1:14" x14ac:dyDescent="0.3">
      <c r="A155" s="9">
        <v>231</v>
      </c>
      <c r="B155" s="9">
        <v>20</v>
      </c>
      <c r="C155" s="6">
        <v>0</v>
      </c>
      <c r="D155" s="6">
        <v>0</v>
      </c>
      <c r="E155" s="6">
        <v>13</v>
      </c>
      <c r="F155" s="6">
        <v>61</v>
      </c>
      <c r="G155" s="6">
        <v>2997</v>
      </c>
      <c r="H155" s="6">
        <v>31036</v>
      </c>
      <c r="I155" s="6">
        <v>0</v>
      </c>
      <c r="J155" s="6">
        <v>0</v>
      </c>
      <c r="K155" s="6">
        <v>0</v>
      </c>
      <c r="L155" s="6">
        <v>0</v>
      </c>
      <c r="M155" s="64">
        <v>10000</v>
      </c>
      <c r="N155" s="3" t="s">
        <v>715</v>
      </c>
    </row>
    <row r="156" spans="1:14" x14ac:dyDescent="0.3">
      <c r="A156" s="9">
        <v>231</v>
      </c>
      <c r="B156" s="9">
        <v>20</v>
      </c>
      <c r="C156" s="6">
        <v>36</v>
      </c>
      <c r="D156" s="6">
        <v>12</v>
      </c>
      <c r="E156" s="6">
        <v>23</v>
      </c>
      <c r="F156" s="6">
        <v>29</v>
      </c>
      <c r="G156" s="6">
        <v>2997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4">
        <v>3000</v>
      </c>
      <c r="N156" s="3" t="s">
        <v>601</v>
      </c>
    </row>
    <row r="157" spans="1:14" x14ac:dyDescent="0.3">
      <c r="A157" s="9">
        <v>231</v>
      </c>
      <c r="B157" s="9">
        <v>20</v>
      </c>
      <c r="C157" s="6">
        <v>36</v>
      </c>
      <c r="D157" s="6">
        <v>39</v>
      </c>
      <c r="E157" s="6">
        <v>21</v>
      </c>
      <c r="F157" s="6">
        <v>19</v>
      </c>
      <c r="G157" s="6">
        <v>2997</v>
      </c>
      <c r="H157" s="6">
        <v>31042</v>
      </c>
      <c r="I157" s="6">
        <v>0</v>
      </c>
      <c r="J157" s="6">
        <v>0</v>
      </c>
      <c r="K157" s="6">
        <v>0</v>
      </c>
      <c r="L157" s="6">
        <v>0</v>
      </c>
      <c r="M157" s="64">
        <v>600000</v>
      </c>
      <c r="N157" s="3" t="s">
        <v>602</v>
      </c>
    </row>
    <row r="158" spans="1:14" x14ac:dyDescent="0.3">
      <c r="A158" s="9">
        <v>231</v>
      </c>
      <c r="B158" s="9">
        <v>20</v>
      </c>
      <c r="C158" s="6">
        <v>36</v>
      </c>
      <c r="D158" s="6">
        <v>39</v>
      </c>
      <c r="E158" s="6">
        <v>31</v>
      </c>
      <c r="F158" s="6">
        <v>11</v>
      </c>
      <c r="G158" s="6">
        <v>2997</v>
      </c>
      <c r="H158" s="6">
        <v>30038</v>
      </c>
      <c r="I158" s="6">
        <v>0</v>
      </c>
      <c r="J158" s="6">
        <v>0</v>
      </c>
      <c r="K158" s="6">
        <v>0</v>
      </c>
      <c r="L158" s="6">
        <v>0</v>
      </c>
      <c r="M158" s="64">
        <v>500000</v>
      </c>
      <c r="N158" s="3" t="s">
        <v>689</v>
      </c>
    </row>
    <row r="159" spans="1:14" s="19" customFormat="1" x14ac:dyDescent="0.3">
      <c r="A159" s="9">
        <v>231</v>
      </c>
      <c r="B159" s="9">
        <v>19</v>
      </c>
      <c r="C159" s="6">
        <v>0</v>
      </c>
      <c r="D159" s="6">
        <v>0</v>
      </c>
      <c r="E159" s="6">
        <v>41</v>
      </c>
      <c r="F159" s="6">
        <v>12</v>
      </c>
      <c r="G159" s="65">
        <v>2059</v>
      </c>
      <c r="H159" s="65">
        <v>0</v>
      </c>
      <c r="I159" s="65">
        <v>0</v>
      </c>
      <c r="J159" s="65">
        <v>0</v>
      </c>
      <c r="K159" s="65">
        <v>0</v>
      </c>
      <c r="L159" s="65">
        <v>0</v>
      </c>
      <c r="M159" s="66">
        <v>32822100</v>
      </c>
      <c r="N159" s="67" t="s">
        <v>603</v>
      </c>
    </row>
    <row r="160" spans="1:14" x14ac:dyDescent="0.3">
      <c r="A160" s="9">
        <v>231</v>
      </c>
      <c r="B160" s="9">
        <v>19</v>
      </c>
      <c r="C160" s="6">
        <v>0</v>
      </c>
      <c r="D160" s="6">
        <v>0</v>
      </c>
      <c r="E160" s="6">
        <v>41</v>
      </c>
      <c r="F160" s="6">
        <v>16</v>
      </c>
      <c r="G160" s="65">
        <v>2700</v>
      </c>
      <c r="H160" s="65">
        <v>0</v>
      </c>
      <c r="I160" s="65">
        <v>0</v>
      </c>
      <c r="J160" s="65">
        <v>13011</v>
      </c>
      <c r="K160" s="65">
        <v>0</v>
      </c>
      <c r="L160" s="65">
        <v>0</v>
      </c>
      <c r="M160" s="68">
        <v>5940000</v>
      </c>
      <c r="N160" s="67" t="s">
        <v>604</v>
      </c>
    </row>
    <row r="161" spans="1:14" x14ac:dyDescent="0.3">
      <c r="A161" s="9">
        <v>231</v>
      </c>
      <c r="B161" s="9">
        <v>19</v>
      </c>
      <c r="C161" s="6">
        <v>0</v>
      </c>
      <c r="D161" s="6">
        <v>0</v>
      </c>
      <c r="E161" s="6">
        <v>41</v>
      </c>
      <c r="F161" s="6">
        <v>16</v>
      </c>
      <c r="G161" s="65">
        <v>2460</v>
      </c>
      <c r="H161" s="65">
        <v>0</v>
      </c>
      <c r="I161" s="65">
        <v>0</v>
      </c>
      <c r="J161" s="65">
        <v>15011</v>
      </c>
      <c r="K161" s="65">
        <v>1065</v>
      </c>
      <c r="L161" s="65">
        <v>0</v>
      </c>
      <c r="M161" s="68">
        <v>51544</v>
      </c>
      <c r="N161" s="67" t="s">
        <v>606</v>
      </c>
    </row>
    <row r="162" spans="1:14" s="49" customFormat="1" x14ac:dyDescent="0.3">
      <c r="A162" s="9">
        <v>231</v>
      </c>
      <c r="B162" s="9">
        <v>19</v>
      </c>
      <c r="C162" s="6">
        <v>0</v>
      </c>
      <c r="D162" s="6">
        <v>0</v>
      </c>
      <c r="E162" s="6">
        <v>41</v>
      </c>
      <c r="F162" s="6">
        <v>16</v>
      </c>
      <c r="G162" s="51">
        <v>2100</v>
      </c>
      <c r="H162" s="51">
        <v>49027</v>
      </c>
      <c r="I162" s="51">
        <v>0</v>
      </c>
      <c r="J162" s="51">
        <v>13013</v>
      </c>
      <c r="K162" s="51">
        <v>1041</v>
      </c>
      <c r="L162" s="51">
        <v>0</v>
      </c>
      <c r="M162" s="69">
        <v>90529</v>
      </c>
      <c r="N162" s="70" t="s">
        <v>793</v>
      </c>
    </row>
    <row r="163" spans="1:14" s="49" customFormat="1" x14ac:dyDescent="0.3">
      <c r="A163" s="9">
        <v>231</v>
      </c>
      <c r="B163" s="9">
        <v>19</v>
      </c>
      <c r="C163" s="6">
        <v>0</v>
      </c>
      <c r="D163" s="6">
        <v>0</v>
      </c>
      <c r="E163" s="6">
        <v>41</v>
      </c>
      <c r="F163" s="6">
        <v>16</v>
      </c>
      <c r="G163" s="51">
        <v>2100</v>
      </c>
      <c r="H163" s="51">
        <v>49027</v>
      </c>
      <c r="I163" s="51">
        <v>0</v>
      </c>
      <c r="J163" s="51">
        <v>13013</v>
      </c>
      <c r="K163" s="51">
        <v>1041</v>
      </c>
      <c r="L163" s="51">
        <v>1</v>
      </c>
      <c r="M163" s="69">
        <v>22632</v>
      </c>
      <c r="N163" s="70" t="s">
        <v>794</v>
      </c>
    </row>
    <row r="164" spans="1:14" s="49" customFormat="1" x14ac:dyDescent="0.3">
      <c r="A164" s="9">
        <v>231</v>
      </c>
      <c r="B164" s="9">
        <v>19</v>
      </c>
      <c r="C164" s="6">
        <v>0</v>
      </c>
      <c r="D164" s="6">
        <v>0</v>
      </c>
      <c r="E164" s="6">
        <v>41</v>
      </c>
      <c r="F164" s="6">
        <v>16</v>
      </c>
      <c r="G164" s="51">
        <v>2100</v>
      </c>
      <c r="H164" s="51">
        <v>49027</v>
      </c>
      <c r="I164" s="51">
        <v>0</v>
      </c>
      <c r="J164" s="51">
        <v>13013</v>
      </c>
      <c r="K164" s="51">
        <v>1045</v>
      </c>
      <c r="L164" s="51">
        <v>0</v>
      </c>
      <c r="M164" s="69">
        <v>769495</v>
      </c>
      <c r="N164" s="70" t="s">
        <v>795</v>
      </c>
    </row>
    <row r="165" spans="1:14" s="49" customFormat="1" x14ac:dyDescent="0.3">
      <c r="A165" s="9">
        <v>231</v>
      </c>
      <c r="B165" s="9">
        <v>19</v>
      </c>
      <c r="C165" s="6">
        <v>0</v>
      </c>
      <c r="D165" s="6">
        <v>0</v>
      </c>
      <c r="E165" s="6">
        <v>41</v>
      </c>
      <c r="F165" s="6">
        <v>16</v>
      </c>
      <c r="G165" s="51">
        <v>2100</v>
      </c>
      <c r="H165" s="51">
        <v>49027</v>
      </c>
      <c r="I165" s="51">
        <v>0</v>
      </c>
      <c r="J165" s="51">
        <v>13013</v>
      </c>
      <c r="K165" s="51">
        <v>1045</v>
      </c>
      <c r="L165" s="51">
        <v>1</v>
      </c>
      <c r="M165" s="69">
        <v>192374</v>
      </c>
      <c r="N165" s="70" t="s">
        <v>796</v>
      </c>
    </row>
    <row r="166" spans="1:14" s="49" customFormat="1" x14ac:dyDescent="0.3">
      <c r="A166" s="9">
        <v>231</v>
      </c>
      <c r="B166" s="9">
        <v>19</v>
      </c>
      <c r="C166" s="6">
        <v>0</v>
      </c>
      <c r="D166" s="6">
        <v>0</v>
      </c>
      <c r="E166" s="6">
        <v>42</v>
      </c>
      <c r="F166" s="6">
        <v>16</v>
      </c>
      <c r="G166" s="65">
        <v>2490</v>
      </c>
      <c r="H166" s="65">
        <v>0</v>
      </c>
      <c r="I166" s="65">
        <v>0</v>
      </c>
      <c r="J166" s="65">
        <v>17968</v>
      </c>
      <c r="K166" s="65">
        <v>0</v>
      </c>
      <c r="L166" s="65">
        <v>0</v>
      </c>
      <c r="M166" s="68">
        <v>600000</v>
      </c>
      <c r="N166" s="67" t="s">
        <v>713</v>
      </c>
    </row>
    <row r="167" spans="1:14" s="49" customFormat="1" x14ac:dyDescent="0.3">
      <c r="A167" s="9">
        <v>231</v>
      </c>
      <c r="B167" s="9">
        <v>19</v>
      </c>
      <c r="C167" s="6">
        <v>0</v>
      </c>
      <c r="D167" s="6">
        <v>0</v>
      </c>
      <c r="E167" s="6">
        <v>42</v>
      </c>
      <c r="F167" s="6">
        <v>16</v>
      </c>
      <c r="G167" s="65">
        <v>2490</v>
      </c>
      <c r="H167" s="65">
        <v>0</v>
      </c>
      <c r="I167" s="65">
        <v>0</v>
      </c>
      <c r="J167" s="65">
        <v>17969</v>
      </c>
      <c r="K167" s="65">
        <v>0</v>
      </c>
      <c r="L167" s="65">
        <v>0</v>
      </c>
      <c r="M167" s="68">
        <v>12000000</v>
      </c>
      <c r="N167" s="67" t="s">
        <v>712</v>
      </c>
    </row>
    <row r="168" spans="1:14" x14ac:dyDescent="0.3">
      <c r="M168" s="71">
        <f>SUM(M2:M167)</f>
        <v>456345750</v>
      </c>
      <c r="N168" s="72" t="s">
        <v>605</v>
      </c>
    </row>
  </sheetData>
  <autoFilter ref="A1:N168"/>
  <pageMargins left="0.70866141732283472" right="0.70866141732283472" top="0.78740157480314965" bottom="0.78740157480314965" header="0.31496062992125984" footer="0.31496062992125984"/>
  <pageSetup paperSize="9" fitToHeight="999" orientation="landscape" r:id="rId1"/>
  <headerFooter>
    <oddFooter>Stránka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R669"/>
  <sheetViews>
    <sheetView showGridLines="0" zoomScale="70" zoomScaleNormal="70" zoomScaleSheetLayoutView="80" workbookViewId="0">
      <pane ySplit="1" topLeftCell="A598" activePane="bottomLeft" state="frozen"/>
      <selection pane="bottomLeft" sqref="A1:N1048576"/>
    </sheetView>
  </sheetViews>
  <sheetFormatPr defaultRowHeight="14.4" x14ac:dyDescent="0.3"/>
  <cols>
    <col min="1" max="1" width="4.44140625" style="9" bestFit="1" customWidth="1"/>
    <col min="2" max="2" width="3.33203125" style="9" bestFit="1" customWidth="1"/>
    <col min="3" max="6" width="3.33203125" style="60" bestFit="1" customWidth="1"/>
    <col min="7" max="7" width="8" style="60" customWidth="1"/>
    <col min="8" max="8" width="11.33203125" style="60" bestFit="1" customWidth="1"/>
    <col min="9" max="9" width="6.6640625" style="60" bestFit="1" customWidth="1"/>
    <col min="10" max="10" width="8.21875" style="61" bestFit="1" customWidth="1"/>
    <col min="11" max="11" width="8.21875" style="60" bestFit="1" customWidth="1"/>
    <col min="12" max="12" width="6.77734375" style="60" bestFit="1" customWidth="1"/>
    <col min="13" max="13" width="17.5546875" style="62" bestFit="1" customWidth="1"/>
    <col min="14" max="14" width="39.33203125" style="63" customWidth="1"/>
    <col min="15" max="15" width="27.6640625" style="9" customWidth="1"/>
    <col min="16" max="16" width="9.77734375" bestFit="1" customWidth="1"/>
  </cols>
  <sheetData>
    <row r="1" spans="1:15" s="110" customFormat="1" ht="31.8" customHeight="1" x14ac:dyDescent="0.3">
      <c r="A1" s="117" t="s">
        <v>1536</v>
      </c>
      <c r="B1" s="117" t="s">
        <v>1537</v>
      </c>
      <c r="C1" s="111" t="s">
        <v>785</v>
      </c>
      <c r="D1" s="112" t="s">
        <v>786</v>
      </c>
      <c r="E1" s="112" t="s">
        <v>787</v>
      </c>
      <c r="F1" s="112" t="s">
        <v>788</v>
      </c>
      <c r="G1" s="106" t="s">
        <v>0</v>
      </c>
      <c r="H1" s="106" t="s">
        <v>1</v>
      </c>
      <c r="I1" s="106" t="s">
        <v>2</v>
      </c>
      <c r="J1" s="106" t="s">
        <v>3</v>
      </c>
      <c r="K1" s="106" t="s">
        <v>477</v>
      </c>
      <c r="L1" s="106" t="s">
        <v>478</v>
      </c>
      <c r="M1" s="107" t="s">
        <v>466</v>
      </c>
      <c r="N1" s="108" t="s">
        <v>50</v>
      </c>
      <c r="O1" s="109"/>
    </row>
    <row r="2" spans="1:15" x14ac:dyDescent="0.3">
      <c r="A2" s="11">
        <v>236</v>
      </c>
      <c r="B2" s="11">
        <v>10</v>
      </c>
      <c r="C2" s="116">
        <v>61</v>
      </c>
      <c r="D2" s="6">
        <v>71</v>
      </c>
      <c r="E2" s="6">
        <v>54</v>
      </c>
      <c r="F2" s="6">
        <v>99</v>
      </c>
      <c r="G2" s="38">
        <v>2010</v>
      </c>
      <c r="H2" s="38">
        <v>0</v>
      </c>
      <c r="I2" s="38">
        <v>0</v>
      </c>
      <c r="J2" s="6">
        <v>0</v>
      </c>
      <c r="K2" s="38">
        <v>0</v>
      </c>
      <c r="L2" s="38">
        <v>0</v>
      </c>
      <c r="M2" s="5">
        <v>2845000</v>
      </c>
      <c r="N2" s="39" t="s">
        <v>41</v>
      </c>
      <c r="O2"/>
    </row>
    <row r="3" spans="1:15" x14ac:dyDescent="0.3">
      <c r="A3" s="11">
        <v>236</v>
      </c>
      <c r="B3" s="11">
        <v>10</v>
      </c>
      <c r="C3" s="116">
        <v>61</v>
      </c>
      <c r="D3" s="6">
        <v>71</v>
      </c>
      <c r="E3" s="6">
        <v>50</v>
      </c>
      <c r="F3" s="6">
        <v>38</v>
      </c>
      <c r="G3" s="38">
        <v>2010</v>
      </c>
      <c r="H3" s="38">
        <v>0</v>
      </c>
      <c r="I3" s="38">
        <v>0</v>
      </c>
      <c r="J3" s="6">
        <v>0</v>
      </c>
      <c r="K3" s="38">
        <v>0</v>
      </c>
      <c r="L3" s="38">
        <v>0</v>
      </c>
      <c r="M3" s="5">
        <v>30000</v>
      </c>
      <c r="N3" s="39" t="s">
        <v>51</v>
      </c>
      <c r="O3"/>
    </row>
    <row r="4" spans="1:15" x14ac:dyDescent="0.3">
      <c r="A4" s="11">
        <v>236</v>
      </c>
      <c r="B4" s="11">
        <v>10</v>
      </c>
      <c r="C4" s="116">
        <v>61</v>
      </c>
      <c r="D4" s="6">
        <v>71</v>
      </c>
      <c r="E4" s="6">
        <v>56</v>
      </c>
      <c r="F4" s="6">
        <v>60</v>
      </c>
      <c r="G4" s="38">
        <v>2010</v>
      </c>
      <c r="H4" s="38">
        <v>0</v>
      </c>
      <c r="I4" s="38">
        <v>0</v>
      </c>
      <c r="J4" s="6">
        <v>0</v>
      </c>
      <c r="K4" s="38">
        <v>0</v>
      </c>
      <c r="L4" s="38">
        <v>0</v>
      </c>
      <c r="M4" s="5">
        <v>75000</v>
      </c>
      <c r="N4" s="39" t="s">
        <v>52</v>
      </c>
      <c r="O4"/>
    </row>
    <row r="5" spans="1:15" x14ac:dyDescent="0.3">
      <c r="A5" s="11">
        <v>231</v>
      </c>
      <c r="B5" s="11">
        <v>30</v>
      </c>
      <c r="C5" s="116">
        <v>33</v>
      </c>
      <c r="D5" s="6">
        <v>22</v>
      </c>
      <c r="E5" s="6">
        <v>53</v>
      </c>
      <c r="F5" s="6">
        <v>29</v>
      </c>
      <c r="G5" s="118">
        <v>2045</v>
      </c>
      <c r="H5" s="38">
        <v>42934</v>
      </c>
      <c r="I5" s="38">
        <v>35</v>
      </c>
      <c r="J5" s="6">
        <v>0</v>
      </c>
      <c r="K5" s="38">
        <v>0</v>
      </c>
      <c r="L5" s="38">
        <v>0</v>
      </c>
      <c r="M5" s="5">
        <v>100000</v>
      </c>
      <c r="N5" s="39" t="s">
        <v>790</v>
      </c>
      <c r="O5"/>
    </row>
    <row r="6" spans="1:15" x14ac:dyDescent="0.3">
      <c r="A6" s="11">
        <v>231</v>
      </c>
      <c r="B6" s="11">
        <v>30</v>
      </c>
      <c r="C6" s="116">
        <v>36</v>
      </c>
      <c r="D6" s="6">
        <v>39</v>
      </c>
      <c r="E6" s="6">
        <v>53</v>
      </c>
      <c r="F6" s="6">
        <v>29</v>
      </c>
      <c r="G6" s="118">
        <v>2045</v>
      </c>
      <c r="H6" s="38">
        <v>42558</v>
      </c>
      <c r="I6" s="38">
        <v>35</v>
      </c>
      <c r="J6" s="6">
        <v>0</v>
      </c>
      <c r="K6" s="38">
        <v>0</v>
      </c>
      <c r="L6" s="38">
        <v>0</v>
      </c>
      <c r="M6" s="5">
        <v>170000</v>
      </c>
      <c r="N6" s="39" t="s">
        <v>697</v>
      </c>
      <c r="O6"/>
    </row>
    <row r="7" spans="1:15" x14ac:dyDescent="0.3">
      <c r="A7" s="11">
        <v>231</v>
      </c>
      <c r="B7" s="11">
        <v>30</v>
      </c>
      <c r="C7" s="116">
        <v>21</v>
      </c>
      <c r="D7" s="6">
        <v>41</v>
      </c>
      <c r="E7" s="6">
        <v>51</v>
      </c>
      <c r="F7" s="6">
        <v>37</v>
      </c>
      <c r="G7" s="38">
        <v>2045</v>
      </c>
      <c r="H7" s="38">
        <v>0</v>
      </c>
      <c r="I7" s="38">
        <v>0</v>
      </c>
      <c r="J7" s="6">
        <v>0</v>
      </c>
      <c r="K7" s="38">
        <v>0</v>
      </c>
      <c r="L7" s="38">
        <v>0</v>
      </c>
      <c r="M7" s="5">
        <v>100000</v>
      </c>
      <c r="N7" s="39" t="s">
        <v>634</v>
      </c>
      <c r="O7"/>
    </row>
    <row r="8" spans="1:15" s="18" customFormat="1" x14ac:dyDescent="0.3">
      <c r="A8" s="11">
        <v>231</v>
      </c>
      <c r="B8" s="11">
        <v>30</v>
      </c>
      <c r="C8" s="116">
        <v>21</v>
      </c>
      <c r="D8" s="6">
        <v>43</v>
      </c>
      <c r="E8" s="6">
        <v>50</v>
      </c>
      <c r="F8" s="6">
        <v>41</v>
      </c>
      <c r="G8" s="38">
        <v>2045</v>
      </c>
      <c r="H8" s="38">
        <v>18667</v>
      </c>
      <c r="I8" s="38">
        <v>0</v>
      </c>
      <c r="J8" s="6">
        <v>0</v>
      </c>
      <c r="K8" s="38">
        <v>0</v>
      </c>
      <c r="L8" s="38">
        <v>0</v>
      </c>
      <c r="M8" s="5">
        <v>1300</v>
      </c>
      <c r="N8" s="39" t="s">
        <v>695</v>
      </c>
    </row>
    <row r="9" spans="1:15" x14ac:dyDescent="0.3">
      <c r="A9" s="11">
        <v>231</v>
      </c>
      <c r="B9" s="11">
        <v>30</v>
      </c>
      <c r="C9" s="116">
        <v>21</v>
      </c>
      <c r="D9" s="6">
        <v>43</v>
      </c>
      <c r="E9" s="6">
        <v>51</v>
      </c>
      <c r="F9" s="6">
        <v>33</v>
      </c>
      <c r="G9" s="38">
        <v>2045</v>
      </c>
      <c r="H9" s="38">
        <v>18669</v>
      </c>
      <c r="I9" s="38">
        <v>0</v>
      </c>
      <c r="J9" s="6">
        <v>0</v>
      </c>
      <c r="K9" s="38">
        <v>0</v>
      </c>
      <c r="L9" s="38">
        <v>0</v>
      </c>
      <c r="M9" s="5">
        <v>100</v>
      </c>
      <c r="N9" s="39" t="s">
        <v>54</v>
      </c>
      <c r="O9"/>
    </row>
    <row r="10" spans="1:15" x14ac:dyDescent="0.3">
      <c r="A10" s="11">
        <v>231</v>
      </c>
      <c r="B10" s="11">
        <v>30</v>
      </c>
      <c r="C10" s="116">
        <v>21</v>
      </c>
      <c r="D10" s="6">
        <v>43</v>
      </c>
      <c r="E10" s="6">
        <v>51</v>
      </c>
      <c r="F10" s="6">
        <v>33</v>
      </c>
      <c r="G10" s="38">
        <v>2045</v>
      </c>
      <c r="H10" s="38">
        <v>18667</v>
      </c>
      <c r="I10" s="38">
        <v>0</v>
      </c>
      <c r="J10" s="6">
        <v>0</v>
      </c>
      <c r="K10" s="38">
        <v>0</v>
      </c>
      <c r="L10" s="38">
        <v>0</v>
      </c>
      <c r="M10" s="5">
        <v>100</v>
      </c>
      <c r="N10" s="39" t="s">
        <v>53</v>
      </c>
      <c r="O10"/>
    </row>
    <row r="11" spans="1:15" x14ac:dyDescent="0.3">
      <c r="A11" s="11">
        <v>231</v>
      </c>
      <c r="B11" s="11">
        <v>30</v>
      </c>
      <c r="C11" s="116">
        <v>21</v>
      </c>
      <c r="D11" s="6">
        <v>43</v>
      </c>
      <c r="E11" s="6">
        <v>51</v>
      </c>
      <c r="F11" s="6">
        <v>38</v>
      </c>
      <c r="G11" s="38">
        <v>2045</v>
      </c>
      <c r="H11" s="38">
        <v>18669</v>
      </c>
      <c r="I11" s="38">
        <v>0</v>
      </c>
      <c r="J11" s="6">
        <v>0</v>
      </c>
      <c r="K11" s="38">
        <v>0</v>
      </c>
      <c r="L11" s="38">
        <v>0</v>
      </c>
      <c r="M11" s="5">
        <v>250000</v>
      </c>
      <c r="N11" s="39" t="s">
        <v>9</v>
      </c>
      <c r="O11"/>
    </row>
    <row r="12" spans="1:15" x14ac:dyDescent="0.3">
      <c r="A12" s="11">
        <v>231</v>
      </c>
      <c r="B12" s="11">
        <v>30</v>
      </c>
      <c r="C12" s="116">
        <v>21</v>
      </c>
      <c r="D12" s="6">
        <v>43</v>
      </c>
      <c r="E12" s="6">
        <v>51</v>
      </c>
      <c r="F12" s="6">
        <v>38</v>
      </c>
      <c r="G12" s="38">
        <v>2045</v>
      </c>
      <c r="H12" s="38">
        <v>18667</v>
      </c>
      <c r="I12" s="38">
        <v>0</v>
      </c>
      <c r="J12" s="6">
        <v>0</v>
      </c>
      <c r="K12" s="38">
        <v>0</v>
      </c>
      <c r="L12" s="38">
        <v>0</v>
      </c>
      <c r="M12" s="5">
        <v>550000</v>
      </c>
      <c r="N12" s="39" t="s">
        <v>8</v>
      </c>
      <c r="O12"/>
    </row>
    <row r="13" spans="1:15" x14ac:dyDescent="0.3">
      <c r="A13" s="11">
        <v>231</v>
      </c>
      <c r="B13" s="11">
        <v>30</v>
      </c>
      <c r="C13" s="116">
        <v>21</v>
      </c>
      <c r="D13" s="6">
        <v>43</v>
      </c>
      <c r="E13" s="6">
        <v>51</v>
      </c>
      <c r="F13" s="6">
        <v>39</v>
      </c>
      <c r="G13" s="38">
        <v>2045</v>
      </c>
      <c r="H13" s="38">
        <v>18669</v>
      </c>
      <c r="I13" s="38">
        <v>0</v>
      </c>
      <c r="J13" s="6">
        <v>0</v>
      </c>
      <c r="K13" s="38">
        <v>0</v>
      </c>
      <c r="L13" s="38">
        <v>0</v>
      </c>
      <c r="M13" s="5">
        <v>5000</v>
      </c>
      <c r="N13" s="39" t="s">
        <v>55</v>
      </c>
      <c r="O13"/>
    </row>
    <row r="14" spans="1:15" x14ac:dyDescent="0.3">
      <c r="A14" s="11">
        <v>231</v>
      </c>
      <c r="B14" s="11">
        <v>30</v>
      </c>
      <c r="C14" s="116">
        <v>21</v>
      </c>
      <c r="D14" s="6">
        <v>43</v>
      </c>
      <c r="E14" s="6">
        <v>51</v>
      </c>
      <c r="F14" s="6">
        <v>39</v>
      </c>
      <c r="G14" s="38">
        <v>2045</v>
      </c>
      <c r="H14" s="38">
        <v>18667</v>
      </c>
      <c r="I14" s="38">
        <v>0</v>
      </c>
      <c r="J14" s="6">
        <v>0</v>
      </c>
      <c r="K14" s="38">
        <v>0</v>
      </c>
      <c r="L14" s="38">
        <v>0</v>
      </c>
      <c r="M14" s="5">
        <v>784500</v>
      </c>
      <c r="N14" s="39" t="s">
        <v>874</v>
      </c>
      <c r="O14"/>
    </row>
    <row r="15" spans="1:15" x14ac:dyDescent="0.3">
      <c r="A15" s="11">
        <v>231</v>
      </c>
      <c r="B15" s="11">
        <v>30</v>
      </c>
      <c r="C15" s="116">
        <v>21</v>
      </c>
      <c r="D15" s="6">
        <v>43</v>
      </c>
      <c r="E15" s="6">
        <v>51</v>
      </c>
      <c r="F15" s="6">
        <v>39</v>
      </c>
      <c r="G15" s="38">
        <v>2045</v>
      </c>
      <c r="H15" s="38">
        <v>66653</v>
      </c>
      <c r="I15" s="38">
        <v>0</v>
      </c>
      <c r="J15" s="6">
        <v>0</v>
      </c>
      <c r="K15" s="38">
        <v>0</v>
      </c>
      <c r="L15" s="38">
        <v>0</v>
      </c>
      <c r="M15" s="5">
        <v>7000</v>
      </c>
      <c r="N15" s="39" t="s">
        <v>872</v>
      </c>
      <c r="O15"/>
    </row>
    <row r="16" spans="1:15" x14ac:dyDescent="0.3">
      <c r="A16" s="11">
        <v>231</v>
      </c>
      <c r="B16" s="11">
        <v>30</v>
      </c>
      <c r="C16" s="116">
        <v>21</v>
      </c>
      <c r="D16" s="6">
        <v>43</v>
      </c>
      <c r="E16" s="6">
        <v>51</v>
      </c>
      <c r="F16" s="6">
        <v>63</v>
      </c>
      <c r="G16" s="38">
        <v>2045</v>
      </c>
      <c r="H16" s="38">
        <v>18667</v>
      </c>
      <c r="I16" s="38">
        <v>0</v>
      </c>
      <c r="J16" s="6">
        <v>0</v>
      </c>
      <c r="K16" s="38">
        <v>0</v>
      </c>
      <c r="L16" s="38">
        <v>0</v>
      </c>
      <c r="M16" s="5">
        <v>30000</v>
      </c>
      <c r="N16" s="39" t="s">
        <v>56</v>
      </c>
      <c r="O16"/>
    </row>
    <row r="17" spans="1:14" customFormat="1" x14ac:dyDescent="0.3">
      <c r="A17" s="11">
        <v>231</v>
      </c>
      <c r="B17" s="11">
        <v>30</v>
      </c>
      <c r="C17" s="116">
        <v>21</v>
      </c>
      <c r="D17" s="6">
        <v>43</v>
      </c>
      <c r="E17" s="6">
        <v>51</v>
      </c>
      <c r="F17" s="6">
        <v>69</v>
      </c>
      <c r="G17" s="38">
        <v>2045</v>
      </c>
      <c r="H17" s="38">
        <v>18669</v>
      </c>
      <c r="I17" s="38">
        <v>0</v>
      </c>
      <c r="J17" s="6">
        <v>0</v>
      </c>
      <c r="K17" s="38">
        <v>0</v>
      </c>
      <c r="L17" s="38">
        <v>0</v>
      </c>
      <c r="M17" s="5">
        <v>5000</v>
      </c>
      <c r="N17" s="39" t="s">
        <v>58</v>
      </c>
    </row>
    <row r="18" spans="1:14" customFormat="1" x14ac:dyDescent="0.3">
      <c r="A18" s="11">
        <v>231</v>
      </c>
      <c r="B18" s="11">
        <v>30</v>
      </c>
      <c r="C18" s="116">
        <v>21</v>
      </c>
      <c r="D18" s="6">
        <v>43</v>
      </c>
      <c r="E18" s="6">
        <v>51</v>
      </c>
      <c r="F18" s="6">
        <v>69</v>
      </c>
      <c r="G18" s="38">
        <v>2045</v>
      </c>
      <c r="H18" s="38">
        <v>18667</v>
      </c>
      <c r="I18" s="38">
        <v>0</v>
      </c>
      <c r="J18" s="6">
        <v>0</v>
      </c>
      <c r="K18" s="38">
        <v>0</v>
      </c>
      <c r="L18" s="38">
        <v>0</v>
      </c>
      <c r="M18" s="5">
        <v>40000</v>
      </c>
      <c r="N18" s="39" t="s">
        <v>7</v>
      </c>
    </row>
    <row r="19" spans="1:14" customFormat="1" x14ac:dyDescent="0.3">
      <c r="A19" s="11">
        <v>231</v>
      </c>
      <c r="B19" s="11">
        <v>30</v>
      </c>
      <c r="C19" s="116">
        <v>21</v>
      </c>
      <c r="D19" s="6">
        <v>43</v>
      </c>
      <c r="E19" s="6">
        <v>51</v>
      </c>
      <c r="F19" s="6">
        <v>69</v>
      </c>
      <c r="G19" s="38">
        <v>2045</v>
      </c>
      <c r="H19" s="38">
        <v>18700</v>
      </c>
      <c r="I19" s="38">
        <v>0</v>
      </c>
      <c r="J19" s="6">
        <v>0</v>
      </c>
      <c r="K19" s="38">
        <v>0</v>
      </c>
      <c r="L19" s="38">
        <v>0</v>
      </c>
      <c r="M19" s="5">
        <v>45000</v>
      </c>
      <c r="N19" s="39" t="s">
        <v>446</v>
      </c>
    </row>
    <row r="20" spans="1:14" s="18" customFormat="1" x14ac:dyDescent="0.3">
      <c r="A20" s="11">
        <v>231</v>
      </c>
      <c r="B20" s="11">
        <v>30</v>
      </c>
      <c r="C20" s="116">
        <v>21</v>
      </c>
      <c r="D20" s="6">
        <v>43</v>
      </c>
      <c r="E20" s="6">
        <v>51</v>
      </c>
      <c r="F20" s="6">
        <v>69</v>
      </c>
      <c r="G20" s="38">
        <v>2045</v>
      </c>
      <c r="H20" s="38">
        <v>66653</v>
      </c>
      <c r="I20" s="38">
        <v>0</v>
      </c>
      <c r="J20" s="6">
        <v>0</v>
      </c>
      <c r="K20" s="38">
        <v>0</v>
      </c>
      <c r="L20" s="38">
        <v>71</v>
      </c>
      <c r="M20" s="5">
        <v>450000</v>
      </c>
      <c r="N20" s="39" t="s">
        <v>716</v>
      </c>
    </row>
    <row r="21" spans="1:14" s="18" customFormat="1" x14ac:dyDescent="0.3">
      <c r="A21" s="11">
        <v>231</v>
      </c>
      <c r="B21" s="11">
        <v>30</v>
      </c>
      <c r="C21" s="116">
        <v>21</v>
      </c>
      <c r="D21" s="6">
        <v>43</v>
      </c>
      <c r="E21" s="6">
        <v>51</v>
      </c>
      <c r="F21" s="6">
        <v>69</v>
      </c>
      <c r="G21" s="38">
        <v>2045</v>
      </c>
      <c r="H21" s="38">
        <v>66653</v>
      </c>
      <c r="I21" s="38">
        <v>0</v>
      </c>
      <c r="J21" s="6">
        <v>0</v>
      </c>
      <c r="K21" s="38">
        <v>0</v>
      </c>
      <c r="L21" s="38">
        <v>70</v>
      </c>
      <c r="M21" s="5">
        <v>15000</v>
      </c>
      <c r="N21" s="39" t="s">
        <v>59</v>
      </c>
    </row>
    <row r="22" spans="1:14" s="18" customFormat="1" x14ac:dyDescent="0.3">
      <c r="A22" s="11">
        <v>231</v>
      </c>
      <c r="B22" s="11">
        <v>30</v>
      </c>
      <c r="C22" s="116">
        <v>21</v>
      </c>
      <c r="D22" s="6">
        <v>43</v>
      </c>
      <c r="E22" s="6">
        <v>51</v>
      </c>
      <c r="F22" s="6">
        <v>71</v>
      </c>
      <c r="G22" s="38">
        <v>2045</v>
      </c>
      <c r="H22" s="38">
        <v>18667</v>
      </c>
      <c r="I22" s="38">
        <v>0</v>
      </c>
      <c r="J22" s="6">
        <v>0</v>
      </c>
      <c r="K22" s="38">
        <v>0</v>
      </c>
      <c r="L22" s="38">
        <v>0</v>
      </c>
      <c r="M22" s="5">
        <v>5000</v>
      </c>
      <c r="N22" s="39" t="s">
        <v>60</v>
      </c>
    </row>
    <row r="23" spans="1:14" customFormat="1" x14ac:dyDescent="0.3">
      <c r="A23" s="11">
        <v>231</v>
      </c>
      <c r="B23" s="11">
        <v>30</v>
      </c>
      <c r="C23" s="116">
        <v>21</v>
      </c>
      <c r="D23" s="6">
        <v>43</v>
      </c>
      <c r="E23" s="6">
        <v>51</v>
      </c>
      <c r="F23" s="6">
        <v>71</v>
      </c>
      <c r="G23" s="38">
        <v>2045</v>
      </c>
      <c r="H23" s="38">
        <v>18669</v>
      </c>
      <c r="I23" s="38">
        <v>0</v>
      </c>
      <c r="J23" s="6">
        <v>0</v>
      </c>
      <c r="K23" s="38">
        <v>0</v>
      </c>
      <c r="L23" s="38">
        <v>0</v>
      </c>
      <c r="M23" s="5">
        <v>5000</v>
      </c>
      <c r="N23" s="39" t="s">
        <v>61</v>
      </c>
    </row>
    <row r="24" spans="1:14" customFormat="1" x14ac:dyDescent="0.3">
      <c r="A24" s="11">
        <v>231</v>
      </c>
      <c r="B24" s="11">
        <v>30</v>
      </c>
      <c r="C24" s="116">
        <v>21</v>
      </c>
      <c r="D24" s="6">
        <v>43</v>
      </c>
      <c r="E24" s="6">
        <v>51</v>
      </c>
      <c r="F24" s="6">
        <v>71</v>
      </c>
      <c r="G24" s="38">
        <v>2045</v>
      </c>
      <c r="H24" s="38">
        <v>66653</v>
      </c>
      <c r="I24" s="38">
        <v>0</v>
      </c>
      <c r="J24" s="6">
        <v>0</v>
      </c>
      <c r="K24" s="38">
        <v>0</v>
      </c>
      <c r="L24" s="38">
        <v>0</v>
      </c>
      <c r="M24" s="5">
        <v>20000</v>
      </c>
      <c r="N24" s="39" t="s">
        <v>873</v>
      </c>
    </row>
    <row r="25" spans="1:14" customFormat="1" x14ac:dyDescent="0.3">
      <c r="A25" s="11">
        <v>231</v>
      </c>
      <c r="B25" s="11">
        <v>30</v>
      </c>
      <c r="C25" s="116">
        <v>21</v>
      </c>
      <c r="D25" s="6">
        <v>43</v>
      </c>
      <c r="E25" s="6">
        <v>51</v>
      </c>
      <c r="F25" s="6">
        <v>73</v>
      </c>
      <c r="G25" s="38">
        <v>2045</v>
      </c>
      <c r="H25" s="38">
        <v>18700</v>
      </c>
      <c r="I25" s="38">
        <v>0</v>
      </c>
      <c r="J25" s="6">
        <v>0</v>
      </c>
      <c r="K25" s="38">
        <v>0</v>
      </c>
      <c r="L25" s="38">
        <v>0</v>
      </c>
      <c r="M25" s="5">
        <v>15000</v>
      </c>
      <c r="N25" s="39" t="s">
        <v>657</v>
      </c>
    </row>
    <row r="26" spans="1:14" customFormat="1" x14ac:dyDescent="0.3">
      <c r="A26" s="11">
        <v>231</v>
      </c>
      <c r="B26" s="11">
        <v>30</v>
      </c>
      <c r="C26" s="116">
        <v>21</v>
      </c>
      <c r="D26" s="6">
        <v>43</v>
      </c>
      <c r="E26" s="6">
        <v>51</v>
      </c>
      <c r="F26" s="6">
        <v>75</v>
      </c>
      <c r="G26" s="38">
        <v>2045</v>
      </c>
      <c r="H26" s="38">
        <v>18667</v>
      </c>
      <c r="I26" s="38">
        <v>0</v>
      </c>
      <c r="J26" s="6">
        <v>0</v>
      </c>
      <c r="K26" s="38">
        <v>0</v>
      </c>
      <c r="L26" s="38">
        <v>0</v>
      </c>
      <c r="M26" s="5">
        <v>5000</v>
      </c>
      <c r="N26" s="39" t="s">
        <v>62</v>
      </c>
    </row>
    <row r="27" spans="1:14" customFormat="1" x14ac:dyDescent="0.3">
      <c r="A27" s="11">
        <v>231</v>
      </c>
      <c r="B27" s="11">
        <v>30</v>
      </c>
      <c r="C27" s="116">
        <v>21</v>
      </c>
      <c r="D27" s="6">
        <v>43</v>
      </c>
      <c r="E27" s="6">
        <v>51</v>
      </c>
      <c r="F27" s="6">
        <v>75</v>
      </c>
      <c r="G27" s="38">
        <v>2045</v>
      </c>
      <c r="H27" s="38">
        <v>18700</v>
      </c>
      <c r="I27" s="38">
        <v>0</v>
      </c>
      <c r="J27" s="6">
        <v>0</v>
      </c>
      <c r="K27" s="38">
        <v>0</v>
      </c>
      <c r="L27" s="38">
        <v>0</v>
      </c>
      <c r="M27" s="5">
        <f>50000-8800</f>
        <v>41200</v>
      </c>
      <c r="N27" s="39" t="s">
        <v>445</v>
      </c>
    </row>
    <row r="28" spans="1:14" customFormat="1" ht="28.8" x14ac:dyDescent="0.3">
      <c r="A28" s="11">
        <v>231</v>
      </c>
      <c r="B28" s="11">
        <v>30</v>
      </c>
      <c r="C28" s="116">
        <v>21</v>
      </c>
      <c r="D28" s="6">
        <v>43</v>
      </c>
      <c r="E28" s="6">
        <v>51</v>
      </c>
      <c r="F28" s="6">
        <v>76</v>
      </c>
      <c r="G28" s="38">
        <v>2045</v>
      </c>
      <c r="H28" s="38">
        <v>18700</v>
      </c>
      <c r="I28" s="38">
        <v>0</v>
      </c>
      <c r="J28" s="6">
        <v>0</v>
      </c>
      <c r="K28" s="38">
        <v>0</v>
      </c>
      <c r="L28" s="38">
        <v>0</v>
      </c>
      <c r="M28" s="5">
        <v>9000</v>
      </c>
      <c r="N28" s="39" t="s">
        <v>63</v>
      </c>
    </row>
    <row r="29" spans="1:14" customFormat="1" x14ac:dyDescent="0.3">
      <c r="A29" s="11">
        <v>231</v>
      </c>
      <c r="B29" s="11">
        <v>30</v>
      </c>
      <c r="C29" s="116">
        <v>21</v>
      </c>
      <c r="D29" s="6">
        <v>43</v>
      </c>
      <c r="E29" s="6">
        <v>51</v>
      </c>
      <c r="F29" s="6">
        <v>79</v>
      </c>
      <c r="G29" s="38">
        <v>2045</v>
      </c>
      <c r="H29" s="38">
        <v>42059</v>
      </c>
      <c r="I29" s="38">
        <v>0</v>
      </c>
      <c r="J29" s="6">
        <v>0</v>
      </c>
      <c r="K29" s="38">
        <v>0</v>
      </c>
      <c r="L29" s="38">
        <v>0</v>
      </c>
      <c r="M29" s="5">
        <v>4000</v>
      </c>
      <c r="N29" s="39" t="s">
        <v>64</v>
      </c>
    </row>
    <row r="30" spans="1:14" s="18" customFormat="1" x14ac:dyDescent="0.3">
      <c r="A30" s="11">
        <v>231</v>
      </c>
      <c r="B30" s="11">
        <v>30</v>
      </c>
      <c r="C30" s="116">
        <v>21</v>
      </c>
      <c r="D30" s="6">
        <v>43</v>
      </c>
      <c r="E30" s="6">
        <v>51</v>
      </c>
      <c r="F30" s="6">
        <v>79</v>
      </c>
      <c r="G30" s="38">
        <v>2045</v>
      </c>
      <c r="H30" s="38">
        <v>0</v>
      </c>
      <c r="I30" s="38">
        <v>0</v>
      </c>
      <c r="J30" s="6">
        <v>0</v>
      </c>
      <c r="K30" s="38">
        <v>0</v>
      </c>
      <c r="L30" s="38">
        <v>0</v>
      </c>
      <c r="M30" s="5">
        <v>205000</v>
      </c>
      <c r="N30" s="39" t="s">
        <v>696</v>
      </c>
    </row>
    <row r="31" spans="1:14" customFormat="1" x14ac:dyDescent="0.3">
      <c r="A31" s="11">
        <v>231</v>
      </c>
      <c r="B31" s="11">
        <v>30</v>
      </c>
      <c r="C31" s="116">
        <v>21</v>
      </c>
      <c r="D31" s="6">
        <v>43</v>
      </c>
      <c r="E31" s="6">
        <v>51</v>
      </c>
      <c r="F31" s="6">
        <v>94</v>
      </c>
      <c r="G31" s="38">
        <v>2045</v>
      </c>
      <c r="H31" s="38">
        <v>18700</v>
      </c>
      <c r="I31" s="38">
        <v>0</v>
      </c>
      <c r="J31" s="6">
        <v>0</v>
      </c>
      <c r="K31" s="38">
        <v>0</v>
      </c>
      <c r="L31" s="38">
        <v>0</v>
      </c>
      <c r="M31" s="5">
        <v>20000</v>
      </c>
      <c r="N31" s="39" t="s">
        <v>65</v>
      </c>
    </row>
    <row r="32" spans="1:14" customFormat="1" ht="36.75" customHeight="1" x14ac:dyDescent="0.3">
      <c r="A32" s="11">
        <v>231</v>
      </c>
      <c r="B32" s="11">
        <v>30</v>
      </c>
      <c r="C32" s="116">
        <v>21</v>
      </c>
      <c r="D32" s="6">
        <v>43</v>
      </c>
      <c r="E32" s="6">
        <v>53</v>
      </c>
      <c r="F32" s="6">
        <v>31</v>
      </c>
      <c r="G32" s="118">
        <v>2045</v>
      </c>
      <c r="H32" s="38">
        <v>52515</v>
      </c>
      <c r="I32" s="38">
        <v>0</v>
      </c>
      <c r="J32" s="6">
        <v>0</v>
      </c>
      <c r="K32" s="38">
        <v>0</v>
      </c>
      <c r="L32" s="38">
        <v>0</v>
      </c>
      <c r="M32" s="119">
        <f>1282200+8800</f>
        <v>1291000</v>
      </c>
      <c r="N32" s="39" t="s">
        <v>707</v>
      </c>
    </row>
    <row r="33" spans="1:15" x14ac:dyDescent="0.3">
      <c r="A33" s="11">
        <v>231</v>
      </c>
      <c r="B33" s="11">
        <v>31</v>
      </c>
      <c r="C33" s="116">
        <v>21</v>
      </c>
      <c r="D33" s="6">
        <v>43</v>
      </c>
      <c r="E33" s="6">
        <v>50</v>
      </c>
      <c r="F33" s="6">
        <v>11</v>
      </c>
      <c r="G33" s="38">
        <v>2050</v>
      </c>
      <c r="H33" s="38">
        <v>18667</v>
      </c>
      <c r="I33" s="38">
        <v>0</v>
      </c>
      <c r="J33" s="6">
        <v>0</v>
      </c>
      <c r="K33" s="38">
        <v>0</v>
      </c>
      <c r="L33" s="38">
        <v>0</v>
      </c>
      <c r="M33" s="5">
        <v>1230000</v>
      </c>
      <c r="N33" s="39" t="s">
        <v>66</v>
      </c>
    </row>
    <row r="34" spans="1:15" x14ac:dyDescent="0.3">
      <c r="A34" s="11">
        <v>231</v>
      </c>
      <c r="B34" s="11">
        <v>31</v>
      </c>
      <c r="C34" s="116">
        <v>21</v>
      </c>
      <c r="D34" s="6">
        <v>43</v>
      </c>
      <c r="E34" s="6">
        <v>50</v>
      </c>
      <c r="F34" s="6">
        <v>11</v>
      </c>
      <c r="G34" s="38">
        <v>2050</v>
      </c>
      <c r="H34" s="38">
        <v>18669</v>
      </c>
      <c r="I34" s="38">
        <v>0</v>
      </c>
      <c r="J34" s="6">
        <v>0</v>
      </c>
      <c r="K34" s="38">
        <v>0</v>
      </c>
      <c r="L34" s="38">
        <v>0</v>
      </c>
      <c r="M34" s="5">
        <v>599000</v>
      </c>
      <c r="N34" s="39" t="s">
        <v>67</v>
      </c>
    </row>
    <row r="35" spans="1:15" x14ac:dyDescent="0.3">
      <c r="A35" s="11">
        <v>231</v>
      </c>
      <c r="B35" s="11">
        <v>31</v>
      </c>
      <c r="C35" s="116">
        <v>21</v>
      </c>
      <c r="D35" s="6">
        <v>43</v>
      </c>
      <c r="E35" s="6">
        <v>50</v>
      </c>
      <c r="F35" s="6">
        <v>11</v>
      </c>
      <c r="G35" s="38">
        <v>2050</v>
      </c>
      <c r="H35" s="38">
        <v>18700</v>
      </c>
      <c r="I35" s="38">
        <v>0</v>
      </c>
      <c r="J35" s="6">
        <v>0</v>
      </c>
      <c r="K35" s="38">
        <v>0</v>
      </c>
      <c r="L35" s="38">
        <v>0</v>
      </c>
      <c r="M35" s="5">
        <v>687000</v>
      </c>
      <c r="N35" s="39" t="s">
        <v>68</v>
      </c>
    </row>
    <row r="36" spans="1:15" x14ac:dyDescent="0.3">
      <c r="A36" s="11">
        <v>231</v>
      </c>
      <c r="B36" s="11">
        <v>31</v>
      </c>
      <c r="C36" s="116">
        <v>21</v>
      </c>
      <c r="D36" s="6">
        <v>43</v>
      </c>
      <c r="E36" s="6">
        <v>50</v>
      </c>
      <c r="F36" s="6">
        <v>21</v>
      </c>
      <c r="G36" s="38">
        <v>2050</v>
      </c>
      <c r="H36" s="38">
        <v>18667</v>
      </c>
      <c r="I36" s="38">
        <v>0</v>
      </c>
      <c r="J36" s="6">
        <v>0</v>
      </c>
      <c r="K36" s="38">
        <v>0</v>
      </c>
      <c r="L36" s="38">
        <v>0</v>
      </c>
      <c r="M36" s="5">
        <v>50000</v>
      </c>
      <c r="N36" s="39" t="s">
        <v>69</v>
      </c>
    </row>
    <row r="37" spans="1:15" x14ac:dyDescent="0.3">
      <c r="A37" s="11">
        <v>231</v>
      </c>
      <c r="B37" s="11">
        <v>31</v>
      </c>
      <c r="C37" s="116">
        <v>21</v>
      </c>
      <c r="D37" s="6">
        <v>43</v>
      </c>
      <c r="E37" s="6">
        <v>50</v>
      </c>
      <c r="F37" s="6">
        <v>31</v>
      </c>
      <c r="G37" s="38">
        <v>2050</v>
      </c>
      <c r="H37" s="38">
        <v>18667</v>
      </c>
      <c r="I37" s="38">
        <v>0</v>
      </c>
      <c r="J37" s="6">
        <v>0</v>
      </c>
      <c r="K37" s="38">
        <v>0</v>
      </c>
      <c r="L37" s="38">
        <v>0</v>
      </c>
      <c r="M37" s="5">
        <v>307500</v>
      </c>
      <c r="N37" s="39" t="s">
        <v>70</v>
      </c>
    </row>
    <row r="38" spans="1:15" x14ac:dyDescent="0.3">
      <c r="A38" s="11">
        <v>231</v>
      </c>
      <c r="B38" s="11">
        <v>31</v>
      </c>
      <c r="C38" s="116">
        <v>21</v>
      </c>
      <c r="D38" s="6">
        <v>43</v>
      </c>
      <c r="E38" s="6">
        <v>50</v>
      </c>
      <c r="F38" s="6">
        <v>31</v>
      </c>
      <c r="G38" s="38">
        <v>2050</v>
      </c>
      <c r="H38" s="38">
        <v>18669</v>
      </c>
      <c r="I38" s="38">
        <v>0</v>
      </c>
      <c r="J38" s="6">
        <v>0</v>
      </c>
      <c r="K38" s="38">
        <v>0</v>
      </c>
      <c r="L38" s="38">
        <v>0</v>
      </c>
      <c r="M38" s="5">
        <v>149750</v>
      </c>
      <c r="N38" s="39" t="s">
        <v>71</v>
      </c>
    </row>
    <row r="39" spans="1:15" x14ac:dyDescent="0.3">
      <c r="A39" s="11">
        <v>231</v>
      </c>
      <c r="B39" s="11">
        <v>31</v>
      </c>
      <c r="C39" s="116">
        <v>21</v>
      </c>
      <c r="D39" s="6">
        <v>43</v>
      </c>
      <c r="E39" s="6">
        <v>50</v>
      </c>
      <c r="F39" s="6">
        <v>31</v>
      </c>
      <c r="G39" s="38">
        <v>2050</v>
      </c>
      <c r="H39" s="38">
        <v>18700</v>
      </c>
      <c r="I39" s="38">
        <v>0</v>
      </c>
      <c r="J39" s="6">
        <v>0</v>
      </c>
      <c r="K39" s="38">
        <v>0</v>
      </c>
      <c r="L39" s="38">
        <v>0</v>
      </c>
      <c r="M39" s="5">
        <v>171750</v>
      </c>
      <c r="N39" s="39" t="s">
        <v>72</v>
      </c>
    </row>
    <row r="40" spans="1:15" x14ac:dyDescent="0.3">
      <c r="A40" s="11">
        <v>231</v>
      </c>
      <c r="B40" s="11">
        <v>31</v>
      </c>
      <c r="C40" s="116">
        <v>21</v>
      </c>
      <c r="D40" s="6">
        <v>43</v>
      </c>
      <c r="E40" s="6">
        <v>50</v>
      </c>
      <c r="F40" s="6">
        <v>32</v>
      </c>
      <c r="G40" s="38">
        <v>2050</v>
      </c>
      <c r="H40" s="38">
        <v>18667</v>
      </c>
      <c r="I40" s="38">
        <v>0</v>
      </c>
      <c r="J40" s="6">
        <v>0</v>
      </c>
      <c r="K40" s="38">
        <v>0</v>
      </c>
      <c r="L40" s="38">
        <v>0</v>
      </c>
      <c r="M40" s="5">
        <v>110700</v>
      </c>
      <c r="N40" s="39" t="s">
        <v>73</v>
      </c>
    </row>
    <row r="41" spans="1:15" x14ac:dyDescent="0.3">
      <c r="A41" s="11">
        <v>231</v>
      </c>
      <c r="B41" s="11">
        <v>31</v>
      </c>
      <c r="C41" s="116">
        <v>21</v>
      </c>
      <c r="D41" s="6">
        <v>43</v>
      </c>
      <c r="E41" s="6">
        <v>50</v>
      </c>
      <c r="F41" s="6">
        <v>32</v>
      </c>
      <c r="G41" s="38">
        <v>2050</v>
      </c>
      <c r="H41" s="38">
        <v>18669</v>
      </c>
      <c r="I41" s="38">
        <v>0</v>
      </c>
      <c r="J41" s="6">
        <v>0</v>
      </c>
      <c r="K41" s="38">
        <v>0</v>
      </c>
      <c r="L41" s="38">
        <v>0</v>
      </c>
      <c r="M41" s="5">
        <v>53910</v>
      </c>
      <c r="N41" s="39" t="s">
        <v>74</v>
      </c>
    </row>
    <row r="42" spans="1:15" x14ac:dyDescent="0.3">
      <c r="A42" s="11">
        <v>231</v>
      </c>
      <c r="B42" s="11">
        <v>31</v>
      </c>
      <c r="C42" s="116">
        <v>21</v>
      </c>
      <c r="D42" s="6">
        <v>43</v>
      </c>
      <c r="E42" s="6">
        <v>50</v>
      </c>
      <c r="F42" s="6">
        <v>32</v>
      </c>
      <c r="G42" s="38">
        <v>2050</v>
      </c>
      <c r="H42" s="38">
        <v>18700</v>
      </c>
      <c r="I42" s="38">
        <v>0</v>
      </c>
      <c r="J42" s="6">
        <v>0</v>
      </c>
      <c r="K42" s="38">
        <v>0</v>
      </c>
      <c r="L42" s="38">
        <v>0</v>
      </c>
      <c r="M42" s="5">
        <v>61830</v>
      </c>
      <c r="N42" s="39" t="s">
        <v>75</v>
      </c>
    </row>
    <row r="43" spans="1:15" x14ac:dyDescent="0.3">
      <c r="A43" s="11">
        <v>231</v>
      </c>
      <c r="B43" s="11">
        <v>30</v>
      </c>
      <c r="C43" s="116">
        <v>21</v>
      </c>
      <c r="D43" s="6">
        <v>43</v>
      </c>
      <c r="E43" s="6">
        <v>51</v>
      </c>
      <c r="F43" s="6">
        <v>39</v>
      </c>
      <c r="G43" s="38">
        <v>2050</v>
      </c>
      <c r="H43" s="38">
        <v>0</v>
      </c>
      <c r="I43" s="38">
        <v>0</v>
      </c>
      <c r="J43" s="6">
        <v>0</v>
      </c>
      <c r="K43" s="38">
        <v>0</v>
      </c>
      <c r="L43" s="38">
        <v>0</v>
      </c>
      <c r="M43" s="5">
        <v>5000</v>
      </c>
      <c r="N43" s="39" t="s">
        <v>76</v>
      </c>
      <c r="O43"/>
    </row>
    <row r="44" spans="1:15" x14ac:dyDescent="0.3">
      <c r="A44" s="11">
        <v>231</v>
      </c>
      <c r="B44" s="11">
        <v>30</v>
      </c>
      <c r="C44" s="116">
        <v>21</v>
      </c>
      <c r="D44" s="6">
        <v>43</v>
      </c>
      <c r="E44" s="6">
        <v>51</v>
      </c>
      <c r="F44" s="6">
        <v>69</v>
      </c>
      <c r="G44" s="38">
        <v>2050</v>
      </c>
      <c r="H44" s="38">
        <v>0</v>
      </c>
      <c r="I44" s="38">
        <v>0</v>
      </c>
      <c r="J44" s="6">
        <v>0</v>
      </c>
      <c r="K44" s="38">
        <v>0</v>
      </c>
      <c r="L44" s="38">
        <v>0</v>
      </c>
      <c r="M44" s="5">
        <v>180000</v>
      </c>
      <c r="N44" s="39" t="s">
        <v>77</v>
      </c>
      <c r="O44"/>
    </row>
    <row r="45" spans="1:15" x14ac:dyDescent="0.3">
      <c r="A45" s="11">
        <v>231</v>
      </c>
      <c r="B45" s="11">
        <v>30</v>
      </c>
      <c r="C45" s="116">
        <v>21</v>
      </c>
      <c r="D45" s="6">
        <v>43</v>
      </c>
      <c r="E45" s="6">
        <v>51</v>
      </c>
      <c r="F45" s="6">
        <v>73</v>
      </c>
      <c r="G45" s="38">
        <v>2050</v>
      </c>
      <c r="H45" s="38">
        <v>0</v>
      </c>
      <c r="I45" s="38">
        <v>0</v>
      </c>
      <c r="J45" s="6">
        <v>0</v>
      </c>
      <c r="K45" s="38">
        <v>0</v>
      </c>
      <c r="L45" s="38">
        <v>0</v>
      </c>
      <c r="M45" s="5">
        <v>100000</v>
      </c>
      <c r="N45" s="39" t="s">
        <v>78</v>
      </c>
      <c r="O45"/>
    </row>
    <row r="46" spans="1:15" x14ac:dyDescent="0.3">
      <c r="A46" s="11">
        <v>231</v>
      </c>
      <c r="B46" s="11">
        <v>30</v>
      </c>
      <c r="C46" s="116">
        <v>21</v>
      </c>
      <c r="D46" s="6">
        <v>43</v>
      </c>
      <c r="E46" s="6">
        <v>51</v>
      </c>
      <c r="F46" s="6">
        <v>75</v>
      </c>
      <c r="G46" s="38">
        <v>2050</v>
      </c>
      <c r="H46" s="38">
        <v>0</v>
      </c>
      <c r="I46" s="38">
        <v>0</v>
      </c>
      <c r="J46" s="6">
        <v>0</v>
      </c>
      <c r="K46" s="38">
        <v>0</v>
      </c>
      <c r="L46" s="38">
        <v>0</v>
      </c>
      <c r="M46" s="5">
        <v>180000</v>
      </c>
      <c r="N46" s="39" t="s">
        <v>79</v>
      </c>
      <c r="O46"/>
    </row>
    <row r="47" spans="1:15" x14ac:dyDescent="0.3">
      <c r="A47" s="11">
        <v>231</v>
      </c>
      <c r="B47" s="11">
        <v>30</v>
      </c>
      <c r="C47" s="116">
        <v>21</v>
      </c>
      <c r="D47" s="6">
        <v>43</v>
      </c>
      <c r="E47" s="6">
        <v>51</v>
      </c>
      <c r="F47" s="6">
        <v>76</v>
      </c>
      <c r="G47" s="38">
        <v>2050</v>
      </c>
      <c r="H47" s="38">
        <v>0</v>
      </c>
      <c r="I47" s="38">
        <v>0</v>
      </c>
      <c r="J47" s="6">
        <v>0</v>
      </c>
      <c r="K47" s="38">
        <v>0</v>
      </c>
      <c r="L47" s="38">
        <v>0</v>
      </c>
      <c r="M47" s="5">
        <v>1000</v>
      </c>
      <c r="N47" s="39" t="s">
        <v>80</v>
      </c>
      <c r="O47"/>
    </row>
    <row r="48" spans="1:15" x14ac:dyDescent="0.3">
      <c r="A48" s="11">
        <v>231</v>
      </c>
      <c r="B48" s="11">
        <v>30</v>
      </c>
      <c r="C48" s="116">
        <v>21</v>
      </c>
      <c r="D48" s="6">
        <v>43</v>
      </c>
      <c r="E48" s="6">
        <v>51</v>
      </c>
      <c r="F48" s="6">
        <v>94</v>
      </c>
      <c r="G48" s="38">
        <v>2050</v>
      </c>
      <c r="H48" s="38">
        <v>0</v>
      </c>
      <c r="I48" s="38">
        <v>0</v>
      </c>
      <c r="J48" s="6">
        <v>0</v>
      </c>
      <c r="K48" s="38">
        <v>0</v>
      </c>
      <c r="L48" s="38">
        <v>0</v>
      </c>
      <c r="M48" s="5">
        <v>10000</v>
      </c>
      <c r="N48" s="39" t="s">
        <v>81</v>
      </c>
      <c r="O48"/>
    </row>
    <row r="49" spans="1:15" x14ac:dyDescent="0.3">
      <c r="A49" s="11">
        <v>231</v>
      </c>
      <c r="B49" s="11">
        <v>31</v>
      </c>
      <c r="C49" s="116">
        <v>33</v>
      </c>
      <c r="D49" s="6">
        <v>22</v>
      </c>
      <c r="E49" s="6">
        <v>50</v>
      </c>
      <c r="F49" s="6">
        <v>11</v>
      </c>
      <c r="G49" s="38">
        <v>2050</v>
      </c>
      <c r="H49" s="38">
        <v>11003</v>
      </c>
      <c r="I49" s="38">
        <v>0</v>
      </c>
      <c r="J49" s="6">
        <v>0</v>
      </c>
      <c r="K49" s="38">
        <v>0</v>
      </c>
      <c r="L49" s="38">
        <v>39</v>
      </c>
      <c r="M49" s="5">
        <v>100000</v>
      </c>
      <c r="N49" s="39" t="s">
        <v>82</v>
      </c>
    </row>
    <row r="50" spans="1:15" x14ac:dyDescent="0.3">
      <c r="A50" s="11">
        <v>231</v>
      </c>
      <c r="B50" s="11">
        <v>31</v>
      </c>
      <c r="C50" s="116">
        <v>33</v>
      </c>
      <c r="D50" s="6">
        <v>22</v>
      </c>
      <c r="E50" s="6">
        <v>50</v>
      </c>
      <c r="F50" s="6">
        <v>31</v>
      </c>
      <c r="G50" s="38">
        <v>2050</v>
      </c>
      <c r="H50" s="38">
        <v>11003</v>
      </c>
      <c r="I50" s="38">
        <v>0</v>
      </c>
      <c r="J50" s="6">
        <v>0</v>
      </c>
      <c r="K50" s="38">
        <v>0</v>
      </c>
      <c r="L50" s="38">
        <v>39</v>
      </c>
      <c r="M50" s="5">
        <v>25000</v>
      </c>
      <c r="N50" s="39" t="s">
        <v>83</v>
      </c>
    </row>
    <row r="51" spans="1:15" x14ac:dyDescent="0.3">
      <c r="A51" s="11">
        <v>231</v>
      </c>
      <c r="B51" s="11">
        <v>31</v>
      </c>
      <c r="C51" s="116">
        <v>33</v>
      </c>
      <c r="D51" s="6">
        <v>22</v>
      </c>
      <c r="E51" s="6">
        <v>50</v>
      </c>
      <c r="F51" s="6">
        <v>32</v>
      </c>
      <c r="G51" s="38">
        <v>2050</v>
      </c>
      <c r="H51" s="38">
        <v>11003</v>
      </c>
      <c r="I51" s="38">
        <v>0</v>
      </c>
      <c r="J51" s="6">
        <v>0</v>
      </c>
      <c r="K51" s="38">
        <v>0</v>
      </c>
      <c r="L51" s="38">
        <v>39</v>
      </c>
      <c r="M51" s="5">
        <v>9000</v>
      </c>
      <c r="N51" s="39" t="s">
        <v>84</v>
      </c>
    </row>
    <row r="52" spans="1:15" s="49" customFormat="1" x14ac:dyDescent="0.3">
      <c r="A52" s="11">
        <v>231</v>
      </c>
      <c r="B52" s="11">
        <v>31</v>
      </c>
      <c r="C52" s="116">
        <v>33</v>
      </c>
      <c r="D52" s="6">
        <v>49</v>
      </c>
      <c r="E52" s="6">
        <v>50</v>
      </c>
      <c r="F52" s="6">
        <v>21</v>
      </c>
      <c r="G52" s="6">
        <v>2050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5">
        <v>185000</v>
      </c>
      <c r="N52" s="3" t="s">
        <v>614</v>
      </c>
      <c r="O52" s="9"/>
    </row>
    <row r="53" spans="1:15" s="49" customFormat="1" x14ac:dyDescent="0.3">
      <c r="A53" s="11">
        <v>231</v>
      </c>
      <c r="B53" s="11">
        <v>31</v>
      </c>
      <c r="C53" s="116">
        <v>34</v>
      </c>
      <c r="D53" s="6">
        <v>12</v>
      </c>
      <c r="E53" s="6">
        <v>50</v>
      </c>
      <c r="F53" s="6">
        <v>11</v>
      </c>
      <c r="G53" s="6">
        <v>2050</v>
      </c>
      <c r="H53" s="6">
        <v>16421</v>
      </c>
      <c r="I53" s="6">
        <v>0</v>
      </c>
      <c r="J53" s="6">
        <v>0</v>
      </c>
      <c r="K53" s="6">
        <v>0</v>
      </c>
      <c r="L53" s="6">
        <v>0</v>
      </c>
      <c r="M53" s="5">
        <v>1320000</v>
      </c>
      <c r="N53" s="3" t="s">
        <v>615</v>
      </c>
      <c r="O53" s="9"/>
    </row>
    <row r="54" spans="1:15" s="49" customFormat="1" x14ac:dyDescent="0.3">
      <c r="A54" s="11">
        <v>231</v>
      </c>
      <c r="B54" s="11">
        <v>31</v>
      </c>
      <c r="C54" s="116">
        <v>34</v>
      </c>
      <c r="D54" s="6">
        <v>12</v>
      </c>
      <c r="E54" s="6">
        <v>50</v>
      </c>
      <c r="F54" s="6">
        <v>31</v>
      </c>
      <c r="G54" s="6">
        <v>2050</v>
      </c>
      <c r="H54" s="6">
        <v>16421</v>
      </c>
      <c r="I54" s="6">
        <v>0</v>
      </c>
      <c r="J54" s="6">
        <v>0</v>
      </c>
      <c r="K54" s="6">
        <v>0</v>
      </c>
      <c r="L54" s="6">
        <v>0</v>
      </c>
      <c r="M54" s="5">
        <v>330000</v>
      </c>
      <c r="N54" s="3" t="s">
        <v>616</v>
      </c>
      <c r="O54" s="9"/>
    </row>
    <row r="55" spans="1:15" x14ac:dyDescent="0.3">
      <c r="A55" s="11">
        <v>231</v>
      </c>
      <c r="B55" s="11">
        <v>31</v>
      </c>
      <c r="C55" s="116">
        <v>34</v>
      </c>
      <c r="D55" s="6">
        <v>12</v>
      </c>
      <c r="E55" s="6">
        <v>50</v>
      </c>
      <c r="F55" s="6">
        <v>32</v>
      </c>
      <c r="G55" s="6">
        <v>2050</v>
      </c>
      <c r="H55" s="6">
        <v>16421</v>
      </c>
      <c r="I55" s="6">
        <v>0</v>
      </c>
      <c r="J55" s="6">
        <v>0</v>
      </c>
      <c r="K55" s="6">
        <v>0</v>
      </c>
      <c r="L55" s="6">
        <v>0</v>
      </c>
      <c r="M55" s="5">
        <v>118800</v>
      </c>
      <c r="N55" s="3" t="s">
        <v>617</v>
      </c>
    </row>
    <row r="56" spans="1:15" x14ac:dyDescent="0.3">
      <c r="A56" s="11">
        <v>231</v>
      </c>
      <c r="B56" s="11">
        <v>31</v>
      </c>
      <c r="C56" s="116">
        <v>34</v>
      </c>
      <c r="D56" s="6">
        <v>12</v>
      </c>
      <c r="E56" s="6">
        <v>50</v>
      </c>
      <c r="F56" s="6">
        <v>11</v>
      </c>
      <c r="G56" s="38">
        <v>2050</v>
      </c>
      <c r="H56" s="38">
        <v>16432</v>
      </c>
      <c r="I56" s="38">
        <v>0</v>
      </c>
      <c r="J56" s="6">
        <v>0</v>
      </c>
      <c r="K56" s="38">
        <v>0</v>
      </c>
      <c r="L56" s="38">
        <v>0</v>
      </c>
      <c r="M56" s="4">
        <v>300000</v>
      </c>
      <c r="N56" s="39" t="s">
        <v>690</v>
      </c>
    </row>
    <row r="57" spans="1:15" x14ac:dyDescent="0.3">
      <c r="A57" s="11">
        <v>231</v>
      </c>
      <c r="B57" s="11">
        <v>31</v>
      </c>
      <c r="C57" s="116">
        <v>34</v>
      </c>
      <c r="D57" s="6">
        <v>12</v>
      </c>
      <c r="E57" s="6">
        <v>50</v>
      </c>
      <c r="F57" s="6">
        <v>31</v>
      </c>
      <c r="G57" s="38">
        <v>2050</v>
      </c>
      <c r="H57" s="38">
        <v>16432</v>
      </c>
      <c r="I57" s="38">
        <v>0</v>
      </c>
      <c r="J57" s="6">
        <v>0</v>
      </c>
      <c r="K57" s="38">
        <v>0</v>
      </c>
      <c r="L57" s="38">
        <v>0</v>
      </c>
      <c r="M57" s="4">
        <v>75000</v>
      </c>
      <c r="N57" s="39" t="s">
        <v>691</v>
      </c>
    </row>
    <row r="58" spans="1:15" x14ac:dyDescent="0.3">
      <c r="A58" s="11">
        <v>231</v>
      </c>
      <c r="B58" s="11">
        <v>31</v>
      </c>
      <c r="C58" s="116">
        <v>34</v>
      </c>
      <c r="D58" s="6">
        <v>12</v>
      </c>
      <c r="E58" s="6">
        <v>50</v>
      </c>
      <c r="F58" s="6">
        <v>32</v>
      </c>
      <c r="G58" s="38">
        <v>2050</v>
      </c>
      <c r="H58" s="38">
        <v>16432</v>
      </c>
      <c r="I58" s="38">
        <v>0</v>
      </c>
      <c r="J58" s="6">
        <v>0</v>
      </c>
      <c r="K58" s="38">
        <v>0</v>
      </c>
      <c r="L58" s="38">
        <v>0</v>
      </c>
      <c r="M58" s="4">
        <v>27000</v>
      </c>
      <c r="N58" s="39" t="s">
        <v>692</v>
      </c>
    </row>
    <row r="59" spans="1:15" s="18" customFormat="1" x14ac:dyDescent="0.3">
      <c r="A59" s="11">
        <v>231</v>
      </c>
      <c r="B59" s="11">
        <v>31</v>
      </c>
      <c r="C59" s="116">
        <v>34</v>
      </c>
      <c r="D59" s="6">
        <v>12</v>
      </c>
      <c r="E59" s="6">
        <v>50</v>
      </c>
      <c r="F59" s="6">
        <v>11</v>
      </c>
      <c r="G59" s="38">
        <v>2050</v>
      </c>
      <c r="H59" s="38">
        <v>16807</v>
      </c>
      <c r="I59" s="38">
        <v>0</v>
      </c>
      <c r="J59" s="6">
        <v>0</v>
      </c>
      <c r="K59" s="38">
        <v>0</v>
      </c>
      <c r="L59" s="38">
        <v>0</v>
      </c>
      <c r="M59" s="4">
        <v>480000</v>
      </c>
      <c r="N59" s="39" t="s">
        <v>85</v>
      </c>
      <c r="O59" s="9"/>
    </row>
    <row r="60" spans="1:15" s="18" customFormat="1" x14ac:dyDescent="0.3">
      <c r="A60" s="11">
        <v>231</v>
      </c>
      <c r="B60" s="11">
        <v>31</v>
      </c>
      <c r="C60" s="116">
        <v>34</v>
      </c>
      <c r="D60" s="6">
        <v>12</v>
      </c>
      <c r="E60" s="6">
        <v>50</v>
      </c>
      <c r="F60" s="6">
        <v>31</v>
      </c>
      <c r="G60" s="38">
        <v>2050</v>
      </c>
      <c r="H60" s="38">
        <v>16807</v>
      </c>
      <c r="I60" s="38">
        <v>0</v>
      </c>
      <c r="J60" s="6">
        <v>0</v>
      </c>
      <c r="K60" s="38">
        <v>0</v>
      </c>
      <c r="L60" s="38">
        <v>0</v>
      </c>
      <c r="M60" s="4">
        <v>120000</v>
      </c>
      <c r="N60" s="39" t="s">
        <v>635</v>
      </c>
      <c r="O60" s="9"/>
    </row>
    <row r="61" spans="1:15" s="21" customFormat="1" x14ac:dyDescent="0.3">
      <c r="A61" s="11">
        <v>231</v>
      </c>
      <c r="B61" s="11">
        <v>31</v>
      </c>
      <c r="C61" s="116">
        <v>34</v>
      </c>
      <c r="D61" s="6">
        <v>12</v>
      </c>
      <c r="E61" s="6">
        <v>50</v>
      </c>
      <c r="F61" s="6">
        <v>32</v>
      </c>
      <c r="G61" s="38">
        <v>2050</v>
      </c>
      <c r="H61" s="38">
        <v>16807</v>
      </c>
      <c r="I61" s="38">
        <v>0</v>
      </c>
      <c r="J61" s="6">
        <v>0</v>
      </c>
      <c r="K61" s="38">
        <v>0</v>
      </c>
      <c r="L61" s="38">
        <v>0</v>
      </c>
      <c r="M61" s="4">
        <v>43200</v>
      </c>
      <c r="N61" s="39" t="s">
        <v>86</v>
      </c>
      <c r="O61" s="9"/>
    </row>
    <row r="62" spans="1:15" x14ac:dyDescent="0.3">
      <c r="A62" s="11">
        <v>231</v>
      </c>
      <c r="B62" s="11">
        <v>31</v>
      </c>
      <c r="C62" s="116">
        <v>61</v>
      </c>
      <c r="D62" s="6">
        <v>12</v>
      </c>
      <c r="E62" s="6">
        <v>50</v>
      </c>
      <c r="F62" s="6">
        <v>23</v>
      </c>
      <c r="G62" s="38">
        <v>2050</v>
      </c>
      <c r="H62" s="38">
        <v>0</v>
      </c>
      <c r="I62" s="38">
        <v>0</v>
      </c>
      <c r="J62" s="6">
        <v>0</v>
      </c>
      <c r="K62" s="38">
        <v>0</v>
      </c>
      <c r="L62" s="38">
        <v>0</v>
      </c>
      <c r="M62" s="5">
        <v>4300000</v>
      </c>
      <c r="N62" s="39" t="s">
        <v>87</v>
      </c>
    </row>
    <row r="63" spans="1:15" x14ac:dyDescent="0.3">
      <c r="A63" s="11">
        <v>231</v>
      </c>
      <c r="B63" s="11">
        <v>31</v>
      </c>
      <c r="C63" s="116">
        <v>61</v>
      </c>
      <c r="D63" s="6">
        <v>12</v>
      </c>
      <c r="E63" s="6">
        <v>50</v>
      </c>
      <c r="F63" s="6">
        <v>31</v>
      </c>
      <c r="G63" s="38">
        <v>2050</v>
      </c>
      <c r="H63" s="38">
        <v>0</v>
      </c>
      <c r="I63" s="38">
        <v>0</v>
      </c>
      <c r="J63" s="6">
        <v>0</v>
      </c>
      <c r="K63" s="38">
        <v>0</v>
      </c>
      <c r="L63" s="38">
        <v>0</v>
      </c>
      <c r="M63" s="5">
        <v>1075000</v>
      </c>
      <c r="N63" s="39" t="s">
        <v>88</v>
      </c>
    </row>
    <row r="64" spans="1:15" x14ac:dyDescent="0.3">
      <c r="A64" s="11">
        <v>231</v>
      </c>
      <c r="B64" s="11">
        <v>31</v>
      </c>
      <c r="C64" s="116">
        <v>61</v>
      </c>
      <c r="D64" s="6">
        <v>12</v>
      </c>
      <c r="E64" s="6">
        <v>50</v>
      </c>
      <c r="F64" s="6">
        <v>32</v>
      </c>
      <c r="G64" s="38">
        <v>2050</v>
      </c>
      <c r="H64" s="38">
        <v>0</v>
      </c>
      <c r="I64" s="38">
        <v>0</v>
      </c>
      <c r="J64" s="6">
        <v>0</v>
      </c>
      <c r="K64" s="38">
        <v>0</v>
      </c>
      <c r="L64" s="38">
        <v>0</v>
      </c>
      <c r="M64" s="5">
        <v>387000</v>
      </c>
      <c r="N64" s="39" t="s">
        <v>89</v>
      </c>
    </row>
    <row r="65" spans="1:15" x14ac:dyDescent="0.3">
      <c r="A65" s="11">
        <v>231</v>
      </c>
      <c r="B65" s="11">
        <v>30</v>
      </c>
      <c r="C65" s="116">
        <v>61</v>
      </c>
      <c r="D65" s="6">
        <v>12</v>
      </c>
      <c r="E65" s="6">
        <v>51</v>
      </c>
      <c r="F65" s="6">
        <v>73</v>
      </c>
      <c r="G65" s="38">
        <v>2050</v>
      </c>
      <c r="H65" s="38">
        <v>0</v>
      </c>
      <c r="I65" s="38">
        <v>0</v>
      </c>
      <c r="J65" s="6">
        <v>0</v>
      </c>
      <c r="K65" s="38">
        <v>0</v>
      </c>
      <c r="L65" s="38">
        <v>0</v>
      </c>
      <c r="M65" s="5">
        <v>20000</v>
      </c>
      <c r="N65" s="39" t="s">
        <v>90</v>
      </c>
      <c r="O65"/>
    </row>
    <row r="66" spans="1:15" x14ac:dyDescent="0.3">
      <c r="A66" s="11">
        <v>231</v>
      </c>
      <c r="B66" s="11">
        <v>30</v>
      </c>
      <c r="C66" s="116">
        <v>61</v>
      </c>
      <c r="D66" s="6">
        <v>12</v>
      </c>
      <c r="E66" s="6">
        <v>54</v>
      </c>
      <c r="F66" s="6">
        <v>24</v>
      </c>
      <c r="G66" s="38">
        <v>2050</v>
      </c>
      <c r="H66" s="38">
        <v>0</v>
      </c>
      <c r="I66" s="38">
        <v>0</v>
      </c>
      <c r="J66" s="6">
        <v>0</v>
      </c>
      <c r="K66" s="38">
        <v>0</v>
      </c>
      <c r="L66" s="38">
        <v>0</v>
      </c>
      <c r="M66" s="5">
        <v>10000</v>
      </c>
      <c r="N66" s="39" t="s">
        <v>636</v>
      </c>
      <c r="O66"/>
    </row>
    <row r="67" spans="1:15" x14ac:dyDescent="0.3">
      <c r="A67" s="11">
        <v>231</v>
      </c>
      <c r="B67" s="11">
        <v>31</v>
      </c>
      <c r="C67" s="116">
        <v>61</v>
      </c>
      <c r="D67" s="6">
        <v>71</v>
      </c>
      <c r="E67" s="6">
        <v>50</v>
      </c>
      <c r="F67" s="6">
        <v>11</v>
      </c>
      <c r="G67" s="38">
        <v>2050</v>
      </c>
      <c r="H67" s="38">
        <v>0</v>
      </c>
      <c r="I67" s="38">
        <v>0</v>
      </c>
      <c r="J67" s="6">
        <v>0</v>
      </c>
      <c r="K67" s="38">
        <v>0</v>
      </c>
      <c r="L67" s="38">
        <v>0</v>
      </c>
      <c r="M67" s="5">
        <v>63630000</v>
      </c>
      <c r="N67" s="39" t="s">
        <v>91</v>
      </c>
    </row>
    <row r="68" spans="1:15" x14ac:dyDescent="0.3">
      <c r="A68" s="11">
        <v>231</v>
      </c>
      <c r="B68" s="11">
        <v>31</v>
      </c>
      <c r="C68" s="116">
        <v>61</v>
      </c>
      <c r="D68" s="6">
        <v>71</v>
      </c>
      <c r="E68" s="6">
        <v>50</v>
      </c>
      <c r="F68" s="6">
        <v>21</v>
      </c>
      <c r="G68" s="38">
        <v>2050</v>
      </c>
      <c r="H68" s="38">
        <v>0</v>
      </c>
      <c r="I68" s="38">
        <v>0</v>
      </c>
      <c r="J68" s="6">
        <v>0</v>
      </c>
      <c r="K68" s="38">
        <v>0</v>
      </c>
      <c r="L68" s="38">
        <v>0</v>
      </c>
      <c r="M68" s="5">
        <v>650000</v>
      </c>
      <c r="N68" s="39" t="s">
        <v>92</v>
      </c>
    </row>
    <row r="69" spans="1:15" x14ac:dyDescent="0.3">
      <c r="A69" s="11">
        <v>231</v>
      </c>
      <c r="B69" s="11">
        <v>31</v>
      </c>
      <c r="C69" s="116">
        <v>61</v>
      </c>
      <c r="D69" s="6">
        <v>71</v>
      </c>
      <c r="E69" s="6">
        <v>50</v>
      </c>
      <c r="F69" s="6">
        <v>29</v>
      </c>
      <c r="G69" s="38">
        <v>2050</v>
      </c>
      <c r="H69" s="38">
        <v>0</v>
      </c>
      <c r="I69" s="38">
        <v>0</v>
      </c>
      <c r="J69" s="6">
        <v>0</v>
      </c>
      <c r="K69" s="38">
        <v>0</v>
      </c>
      <c r="L69" s="38">
        <v>0</v>
      </c>
      <c r="M69" s="5">
        <v>100000</v>
      </c>
      <c r="N69" s="39" t="s">
        <v>93</v>
      </c>
    </row>
    <row r="70" spans="1:15" x14ac:dyDescent="0.3">
      <c r="A70" s="11">
        <v>231</v>
      </c>
      <c r="B70" s="11">
        <v>31</v>
      </c>
      <c r="C70" s="116">
        <v>61</v>
      </c>
      <c r="D70" s="6">
        <v>71</v>
      </c>
      <c r="E70" s="6">
        <v>50</v>
      </c>
      <c r="F70" s="6">
        <v>31</v>
      </c>
      <c r="G70" s="38">
        <v>2050</v>
      </c>
      <c r="H70" s="38">
        <v>0</v>
      </c>
      <c r="I70" s="38">
        <v>0</v>
      </c>
      <c r="J70" s="6">
        <v>0</v>
      </c>
      <c r="K70" s="38">
        <v>0</v>
      </c>
      <c r="L70" s="38">
        <v>0</v>
      </c>
      <c r="M70" s="5">
        <v>15907500</v>
      </c>
      <c r="N70" s="39" t="s">
        <v>94</v>
      </c>
    </row>
    <row r="71" spans="1:15" x14ac:dyDescent="0.3">
      <c r="A71" s="11">
        <v>231</v>
      </c>
      <c r="B71" s="11">
        <v>31</v>
      </c>
      <c r="C71" s="116">
        <v>61</v>
      </c>
      <c r="D71" s="6">
        <v>71</v>
      </c>
      <c r="E71" s="6">
        <v>50</v>
      </c>
      <c r="F71" s="6">
        <v>32</v>
      </c>
      <c r="G71" s="38">
        <v>2050</v>
      </c>
      <c r="H71" s="38">
        <v>0</v>
      </c>
      <c r="I71" s="38">
        <v>0</v>
      </c>
      <c r="J71" s="6">
        <v>0</v>
      </c>
      <c r="K71" s="38">
        <v>0</v>
      </c>
      <c r="L71" s="38">
        <v>0</v>
      </c>
      <c r="M71" s="5">
        <v>5726700</v>
      </c>
      <c r="N71" s="39" t="s">
        <v>95</v>
      </c>
    </row>
    <row r="72" spans="1:15" x14ac:dyDescent="0.3">
      <c r="A72" s="11">
        <v>231</v>
      </c>
      <c r="B72" s="11">
        <v>30</v>
      </c>
      <c r="C72" s="116">
        <v>61</v>
      </c>
      <c r="D72" s="6">
        <v>71</v>
      </c>
      <c r="E72" s="6">
        <v>50</v>
      </c>
      <c r="F72" s="6">
        <v>38</v>
      </c>
      <c r="G72" s="38">
        <v>2050</v>
      </c>
      <c r="H72" s="38">
        <v>0</v>
      </c>
      <c r="I72" s="38">
        <v>0</v>
      </c>
      <c r="J72" s="6">
        <v>0</v>
      </c>
      <c r="K72" s="38">
        <v>0</v>
      </c>
      <c r="L72" s="38">
        <v>0</v>
      </c>
      <c r="M72" s="5">
        <v>350000</v>
      </c>
      <c r="N72" s="39" t="s">
        <v>96</v>
      </c>
      <c r="O72"/>
    </row>
    <row r="73" spans="1:15" x14ac:dyDescent="0.3">
      <c r="A73" s="11">
        <v>231</v>
      </c>
      <c r="B73" s="11">
        <v>30</v>
      </c>
      <c r="C73" s="116">
        <v>61</v>
      </c>
      <c r="D73" s="6">
        <v>71</v>
      </c>
      <c r="E73" s="6">
        <v>51</v>
      </c>
      <c r="F73" s="6">
        <v>73</v>
      </c>
      <c r="G73" s="38">
        <v>2050</v>
      </c>
      <c r="H73" s="38">
        <v>0</v>
      </c>
      <c r="I73" s="38">
        <v>0</v>
      </c>
      <c r="J73" s="6">
        <v>0</v>
      </c>
      <c r="K73" s="38">
        <v>0</v>
      </c>
      <c r="L73" s="38">
        <v>0</v>
      </c>
      <c r="M73" s="5">
        <v>30000</v>
      </c>
      <c r="N73" s="39" t="s">
        <v>717</v>
      </c>
      <c r="O73"/>
    </row>
    <row r="74" spans="1:15" x14ac:dyDescent="0.3">
      <c r="A74" s="11">
        <v>231</v>
      </c>
      <c r="B74" s="11">
        <v>30</v>
      </c>
      <c r="C74" s="116">
        <v>61</v>
      </c>
      <c r="D74" s="6">
        <v>71</v>
      </c>
      <c r="E74" s="6">
        <v>54</v>
      </c>
      <c r="F74" s="6">
        <v>24</v>
      </c>
      <c r="G74" s="38">
        <v>2050</v>
      </c>
      <c r="H74" s="38">
        <v>0</v>
      </c>
      <c r="I74" s="38">
        <v>0</v>
      </c>
      <c r="J74" s="6">
        <v>0</v>
      </c>
      <c r="K74" s="38">
        <v>0</v>
      </c>
      <c r="L74" s="38">
        <v>0</v>
      </c>
      <c r="M74" s="5">
        <v>250000</v>
      </c>
      <c r="N74" s="39" t="s">
        <v>40</v>
      </c>
      <c r="O74"/>
    </row>
    <row r="75" spans="1:15" s="49" customFormat="1" x14ac:dyDescent="0.3">
      <c r="A75" s="11">
        <v>231</v>
      </c>
      <c r="B75" s="11">
        <v>30</v>
      </c>
      <c r="C75" s="116">
        <v>61</v>
      </c>
      <c r="D75" s="6">
        <v>71</v>
      </c>
      <c r="E75" s="6">
        <v>51</v>
      </c>
      <c r="F75" s="6">
        <v>37</v>
      </c>
      <c r="G75" s="38">
        <v>2055</v>
      </c>
      <c r="H75" s="38">
        <v>0</v>
      </c>
      <c r="I75" s="38">
        <v>0</v>
      </c>
      <c r="J75" s="6">
        <v>0</v>
      </c>
      <c r="K75" s="38">
        <v>0</v>
      </c>
      <c r="L75" s="38">
        <v>0</v>
      </c>
      <c r="M75" s="5">
        <v>490000</v>
      </c>
      <c r="N75" s="39" t="s">
        <v>97</v>
      </c>
    </row>
    <row r="76" spans="1:15" x14ac:dyDescent="0.3">
      <c r="A76" s="11">
        <v>231</v>
      </c>
      <c r="B76" s="11">
        <v>30</v>
      </c>
      <c r="C76" s="116">
        <v>61</v>
      </c>
      <c r="D76" s="6">
        <v>71</v>
      </c>
      <c r="E76" s="6">
        <v>51</v>
      </c>
      <c r="F76" s="6">
        <v>37</v>
      </c>
      <c r="G76" s="38">
        <v>2055</v>
      </c>
      <c r="H76" s="38">
        <v>0</v>
      </c>
      <c r="I76" s="38">
        <v>0</v>
      </c>
      <c r="J76" s="6">
        <v>0</v>
      </c>
      <c r="K76" s="38">
        <v>0</v>
      </c>
      <c r="L76" s="38">
        <v>2</v>
      </c>
      <c r="M76" s="5">
        <v>10000</v>
      </c>
      <c r="N76" s="39" t="s">
        <v>871</v>
      </c>
      <c r="O76"/>
    </row>
    <row r="77" spans="1:15" x14ac:dyDescent="0.3">
      <c r="A77" s="11">
        <v>231</v>
      </c>
      <c r="B77" s="11">
        <v>30</v>
      </c>
      <c r="C77" s="116">
        <v>61</v>
      </c>
      <c r="D77" s="6">
        <v>71</v>
      </c>
      <c r="E77" s="6">
        <v>51</v>
      </c>
      <c r="F77" s="6">
        <v>39</v>
      </c>
      <c r="G77" s="38">
        <v>2055</v>
      </c>
      <c r="H77" s="38">
        <v>0</v>
      </c>
      <c r="I77" s="38">
        <v>0</v>
      </c>
      <c r="J77" s="6">
        <v>0</v>
      </c>
      <c r="K77" s="38">
        <v>0</v>
      </c>
      <c r="L77" s="38">
        <v>0</v>
      </c>
      <c r="M77" s="5">
        <v>200000</v>
      </c>
      <c r="N77" s="39" t="s">
        <v>98</v>
      </c>
      <c r="O77"/>
    </row>
    <row r="78" spans="1:15" s="36" customFormat="1" x14ac:dyDescent="0.3">
      <c r="A78" s="11">
        <v>231</v>
      </c>
      <c r="B78" s="11">
        <v>30</v>
      </c>
      <c r="C78" s="116">
        <v>61</v>
      </c>
      <c r="D78" s="6">
        <v>71</v>
      </c>
      <c r="E78" s="6">
        <v>51</v>
      </c>
      <c r="F78" s="6">
        <v>68</v>
      </c>
      <c r="G78" s="38">
        <v>2055</v>
      </c>
      <c r="H78" s="38">
        <v>0</v>
      </c>
      <c r="I78" s="38">
        <v>0</v>
      </c>
      <c r="J78" s="6">
        <v>0</v>
      </c>
      <c r="K78" s="38">
        <v>0</v>
      </c>
      <c r="L78" s="38">
        <v>0</v>
      </c>
      <c r="M78" s="5">
        <v>1350000</v>
      </c>
      <c r="N78" s="39" t="s">
        <v>49</v>
      </c>
    </row>
    <row r="79" spans="1:15" x14ac:dyDescent="0.3">
      <c r="A79" s="11">
        <v>231</v>
      </c>
      <c r="B79" s="11">
        <v>30</v>
      </c>
      <c r="C79" s="116">
        <v>61</v>
      </c>
      <c r="D79" s="6">
        <v>71</v>
      </c>
      <c r="E79" s="6">
        <v>51</v>
      </c>
      <c r="F79" s="6">
        <v>69</v>
      </c>
      <c r="G79" s="38">
        <v>2055</v>
      </c>
      <c r="H79" s="38">
        <v>0</v>
      </c>
      <c r="I79" s="38">
        <v>0</v>
      </c>
      <c r="J79" s="6">
        <v>0</v>
      </c>
      <c r="K79" s="38">
        <v>0</v>
      </c>
      <c r="L79" s="38">
        <v>4</v>
      </c>
      <c r="M79" s="5">
        <v>500000</v>
      </c>
      <c r="N79" s="39" t="s">
        <v>100</v>
      </c>
      <c r="O79"/>
    </row>
    <row r="80" spans="1:15" x14ac:dyDescent="0.3">
      <c r="A80" s="11">
        <v>231</v>
      </c>
      <c r="B80" s="11">
        <v>30</v>
      </c>
      <c r="C80" s="116">
        <v>61</v>
      </c>
      <c r="D80" s="6">
        <v>71</v>
      </c>
      <c r="E80" s="6">
        <v>51</v>
      </c>
      <c r="F80" s="6">
        <v>71</v>
      </c>
      <c r="G80" s="38">
        <v>2055</v>
      </c>
      <c r="H80" s="38">
        <v>0</v>
      </c>
      <c r="I80" s="38">
        <v>0</v>
      </c>
      <c r="J80" s="6">
        <v>0</v>
      </c>
      <c r="K80" s="38">
        <v>0</v>
      </c>
      <c r="L80" s="38">
        <v>0</v>
      </c>
      <c r="M80" s="5">
        <v>124000</v>
      </c>
      <c r="N80" s="39" t="s">
        <v>35</v>
      </c>
      <c r="O80"/>
    </row>
    <row r="81" spans="1:15" x14ac:dyDescent="0.3">
      <c r="A81" s="11">
        <v>231</v>
      </c>
      <c r="B81" s="11">
        <v>30</v>
      </c>
      <c r="C81" s="116">
        <v>61</v>
      </c>
      <c r="D81" s="6">
        <v>71</v>
      </c>
      <c r="E81" s="6">
        <v>51</v>
      </c>
      <c r="F81" s="6">
        <v>72</v>
      </c>
      <c r="G81" s="38">
        <v>2055</v>
      </c>
      <c r="H81" s="38">
        <v>0</v>
      </c>
      <c r="I81" s="38">
        <v>0</v>
      </c>
      <c r="J81" s="6">
        <v>0</v>
      </c>
      <c r="K81" s="38">
        <v>0</v>
      </c>
      <c r="L81" s="38">
        <v>0</v>
      </c>
      <c r="M81" s="5">
        <v>250000</v>
      </c>
      <c r="N81" s="39" t="s">
        <v>36</v>
      </c>
      <c r="O81"/>
    </row>
    <row r="82" spans="1:15" x14ac:dyDescent="0.3">
      <c r="A82" s="11">
        <v>231</v>
      </c>
      <c r="B82" s="11">
        <v>30</v>
      </c>
      <c r="C82" s="116">
        <v>36</v>
      </c>
      <c r="D82" s="6">
        <v>39</v>
      </c>
      <c r="E82" s="6">
        <v>53</v>
      </c>
      <c r="F82" s="6">
        <v>29</v>
      </c>
      <c r="G82" s="38">
        <v>2059</v>
      </c>
      <c r="H82" s="38">
        <v>62601</v>
      </c>
      <c r="I82" s="38">
        <v>0</v>
      </c>
      <c r="J82" s="6">
        <v>0</v>
      </c>
      <c r="K82" s="38">
        <v>0</v>
      </c>
      <c r="L82" s="38">
        <v>0</v>
      </c>
      <c r="M82" s="5">
        <v>162886</v>
      </c>
      <c r="N82" s="39" t="s">
        <v>718</v>
      </c>
      <c r="O82"/>
    </row>
    <row r="83" spans="1:15" x14ac:dyDescent="0.3">
      <c r="A83" s="11">
        <v>231</v>
      </c>
      <c r="B83" s="11">
        <v>30</v>
      </c>
      <c r="C83" s="116">
        <v>62</v>
      </c>
      <c r="D83" s="6">
        <v>23</v>
      </c>
      <c r="E83" s="6">
        <v>55</v>
      </c>
      <c r="F83" s="6">
        <v>42</v>
      </c>
      <c r="G83" s="38">
        <v>2059</v>
      </c>
      <c r="H83" s="38">
        <v>49829</v>
      </c>
      <c r="I83" s="38">
        <v>0</v>
      </c>
      <c r="J83" s="6">
        <v>0</v>
      </c>
      <c r="K83" s="38">
        <v>0</v>
      </c>
      <c r="L83" s="38">
        <v>0</v>
      </c>
      <c r="M83" s="5">
        <v>55000</v>
      </c>
      <c r="N83" s="39" t="s">
        <v>130</v>
      </c>
      <c r="O83"/>
    </row>
    <row r="84" spans="1:15" x14ac:dyDescent="0.3">
      <c r="A84" s="11">
        <v>231</v>
      </c>
      <c r="B84" s="11">
        <v>30</v>
      </c>
      <c r="C84" s="116">
        <v>21</v>
      </c>
      <c r="D84" s="6">
        <v>43</v>
      </c>
      <c r="E84" s="6">
        <v>51</v>
      </c>
      <c r="F84" s="6">
        <v>69</v>
      </c>
      <c r="G84" s="38">
        <v>2059</v>
      </c>
      <c r="H84" s="38">
        <v>18669</v>
      </c>
      <c r="I84" s="38">
        <v>0</v>
      </c>
      <c r="J84" s="6">
        <v>0</v>
      </c>
      <c r="K84" s="38">
        <v>0</v>
      </c>
      <c r="L84" s="38">
        <v>0</v>
      </c>
      <c r="M84" s="5">
        <v>5000</v>
      </c>
      <c r="N84" s="39" t="s">
        <v>58</v>
      </c>
      <c r="O84"/>
    </row>
    <row r="85" spans="1:15" x14ac:dyDescent="0.3">
      <c r="A85" s="11">
        <v>231</v>
      </c>
      <c r="B85" s="11">
        <v>30</v>
      </c>
      <c r="C85" s="116">
        <v>21</v>
      </c>
      <c r="D85" s="6">
        <v>43</v>
      </c>
      <c r="E85" s="6">
        <v>51</v>
      </c>
      <c r="F85" s="6">
        <v>62</v>
      </c>
      <c r="G85" s="38">
        <v>2059</v>
      </c>
      <c r="H85" s="38">
        <v>18669</v>
      </c>
      <c r="I85" s="38">
        <v>0</v>
      </c>
      <c r="J85" s="6">
        <v>0</v>
      </c>
      <c r="K85" s="38">
        <v>0</v>
      </c>
      <c r="L85" s="38">
        <v>0</v>
      </c>
      <c r="M85" s="5">
        <v>1000</v>
      </c>
      <c r="N85" s="39" t="s">
        <v>115</v>
      </c>
      <c r="O85"/>
    </row>
    <row r="86" spans="1:15" x14ac:dyDescent="0.3">
      <c r="A86" s="11">
        <v>231</v>
      </c>
      <c r="B86" s="11">
        <v>30</v>
      </c>
      <c r="C86" s="116">
        <v>21</v>
      </c>
      <c r="D86" s="6">
        <v>43</v>
      </c>
      <c r="E86" s="6">
        <v>51</v>
      </c>
      <c r="F86" s="6">
        <v>37</v>
      </c>
      <c r="G86" s="38">
        <v>2059</v>
      </c>
      <c r="H86" s="38">
        <v>18667</v>
      </c>
      <c r="I86" s="38">
        <v>0</v>
      </c>
      <c r="J86" s="6">
        <v>0</v>
      </c>
      <c r="K86" s="38">
        <v>0</v>
      </c>
      <c r="L86" s="38">
        <v>0</v>
      </c>
      <c r="M86" s="5">
        <v>20000</v>
      </c>
      <c r="N86" s="39" t="s">
        <v>102</v>
      </c>
      <c r="O86"/>
    </row>
    <row r="87" spans="1:15" x14ac:dyDescent="0.3">
      <c r="A87" s="11">
        <v>231</v>
      </c>
      <c r="B87" s="11">
        <v>30</v>
      </c>
      <c r="C87" s="116">
        <v>21</v>
      </c>
      <c r="D87" s="6">
        <v>43</v>
      </c>
      <c r="E87" s="6">
        <v>51</v>
      </c>
      <c r="F87" s="6">
        <v>39</v>
      </c>
      <c r="G87" s="38">
        <v>2059</v>
      </c>
      <c r="H87" s="38">
        <v>18667</v>
      </c>
      <c r="I87" s="38">
        <v>0</v>
      </c>
      <c r="J87" s="6">
        <v>0</v>
      </c>
      <c r="K87" s="38">
        <v>0</v>
      </c>
      <c r="L87" s="38">
        <v>0</v>
      </c>
      <c r="M87" s="5">
        <v>20000</v>
      </c>
      <c r="N87" s="39" t="s">
        <v>104</v>
      </c>
      <c r="O87"/>
    </row>
    <row r="88" spans="1:15" x14ac:dyDescent="0.3">
      <c r="A88" s="11">
        <v>231</v>
      </c>
      <c r="B88" s="11">
        <v>30</v>
      </c>
      <c r="C88" s="116">
        <v>21</v>
      </c>
      <c r="D88" s="6">
        <v>43</v>
      </c>
      <c r="E88" s="6">
        <v>51</v>
      </c>
      <c r="F88" s="6">
        <v>69</v>
      </c>
      <c r="G88" s="38">
        <v>2059</v>
      </c>
      <c r="H88" s="38">
        <v>18667</v>
      </c>
      <c r="I88" s="38">
        <v>0</v>
      </c>
      <c r="J88" s="6">
        <v>0</v>
      </c>
      <c r="K88" s="38">
        <v>0</v>
      </c>
      <c r="L88" s="38">
        <v>0</v>
      </c>
      <c r="M88" s="5">
        <v>5000</v>
      </c>
      <c r="N88" s="39" t="s">
        <v>57</v>
      </c>
      <c r="O88"/>
    </row>
    <row r="89" spans="1:15" x14ac:dyDescent="0.3">
      <c r="A89" s="11">
        <v>231</v>
      </c>
      <c r="B89" s="11">
        <v>30</v>
      </c>
      <c r="C89" s="116">
        <v>21</v>
      </c>
      <c r="D89" s="6">
        <v>43</v>
      </c>
      <c r="E89" s="6">
        <v>51</v>
      </c>
      <c r="F89" s="6">
        <v>62</v>
      </c>
      <c r="G89" s="38">
        <v>2059</v>
      </c>
      <c r="H89" s="38">
        <v>18667</v>
      </c>
      <c r="I89" s="38">
        <v>0</v>
      </c>
      <c r="J89" s="6">
        <v>0</v>
      </c>
      <c r="K89" s="38">
        <v>0</v>
      </c>
      <c r="L89" s="38">
        <v>0</v>
      </c>
      <c r="M89" s="5">
        <v>40000</v>
      </c>
      <c r="N89" s="39" t="s">
        <v>114</v>
      </c>
      <c r="O89"/>
    </row>
    <row r="90" spans="1:15" x14ac:dyDescent="0.3">
      <c r="A90" s="11">
        <v>231</v>
      </c>
      <c r="B90" s="11">
        <v>30</v>
      </c>
      <c r="C90" s="116">
        <v>21</v>
      </c>
      <c r="D90" s="6">
        <v>43</v>
      </c>
      <c r="E90" s="6">
        <v>51</v>
      </c>
      <c r="F90" s="6">
        <v>37</v>
      </c>
      <c r="G90" s="38">
        <v>2059</v>
      </c>
      <c r="H90" s="38">
        <v>18669</v>
      </c>
      <c r="I90" s="38">
        <v>0</v>
      </c>
      <c r="J90" s="6">
        <v>0</v>
      </c>
      <c r="K90" s="38">
        <v>0</v>
      </c>
      <c r="L90" s="38">
        <v>0</v>
      </c>
      <c r="M90" s="5">
        <v>2500</v>
      </c>
      <c r="N90" s="39" t="s">
        <v>637</v>
      </c>
      <c r="O90"/>
    </row>
    <row r="91" spans="1:15" x14ac:dyDescent="0.3">
      <c r="A91" s="11">
        <v>231</v>
      </c>
      <c r="B91" s="11">
        <v>30</v>
      </c>
      <c r="C91" s="116">
        <v>33</v>
      </c>
      <c r="D91" s="6">
        <v>13</v>
      </c>
      <c r="E91" s="6">
        <v>51</v>
      </c>
      <c r="F91" s="6">
        <v>79</v>
      </c>
      <c r="G91" s="38">
        <v>2059</v>
      </c>
      <c r="H91" s="38">
        <v>42815</v>
      </c>
      <c r="I91" s="38">
        <v>0</v>
      </c>
      <c r="J91" s="6">
        <v>0</v>
      </c>
      <c r="K91" s="38">
        <v>0</v>
      </c>
      <c r="L91" s="38">
        <v>0</v>
      </c>
      <c r="M91" s="5">
        <v>4000</v>
      </c>
      <c r="N91" s="39" t="s">
        <v>719</v>
      </c>
      <c r="O91"/>
    </row>
    <row r="92" spans="1:15" x14ac:dyDescent="0.3">
      <c r="A92" s="11">
        <v>231</v>
      </c>
      <c r="B92" s="11">
        <v>30</v>
      </c>
      <c r="C92" s="116">
        <v>36</v>
      </c>
      <c r="D92" s="6">
        <v>13</v>
      </c>
      <c r="E92" s="6">
        <v>51</v>
      </c>
      <c r="F92" s="6">
        <v>39</v>
      </c>
      <c r="G92" s="38">
        <v>2059</v>
      </c>
      <c r="H92" s="38">
        <v>13001</v>
      </c>
      <c r="I92" s="38">
        <v>0</v>
      </c>
      <c r="J92" s="6">
        <v>0</v>
      </c>
      <c r="K92" s="38">
        <v>0</v>
      </c>
      <c r="L92" s="38">
        <v>0</v>
      </c>
      <c r="M92" s="5">
        <v>15000</v>
      </c>
      <c r="N92" s="39" t="s">
        <v>105</v>
      </c>
      <c r="O92"/>
    </row>
    <row r="93" spans="1:15" x14ac:dyDescent="0.3">
      <c r="A93" s="11">
        <v>231</v>
      </c>
      <c r="B93" s="11">
        <v>30</v>
      </c>
      <c r="C93" s="116">
        <v>36</v>
      </c>
      <c r="D93" s="6">
        <v>32</v>
      </c>
      <c r="E93" s="6">
        <v>51</v>
      </c>
      <c r="F93" s="6">
        <v>92</v>
      </c>
      <c r="G93" s="38">
        <v>2059</v>
      </c>
      <c r="H93" s="38">
        <v>0</v>
      </c>
      <c r="I93" s="38">
        <v>0</v>
      </c>
      <c r="J93" s="6">
        <v>0</v>
      </c>
      <c r="K93" s="38">
        <v>0</v>
      </c>
      <c r="L93" s="38">
        <v>0</v>
      </c>
      <c r="M93" s="5">
        <v>120000</v>
      </c>
      <c r="N93" s="39" t="s">
        <v>720</v>
      </c>
      <c r="O93"/>
    </row>
    <row r="94" spans="1:15" x14ac:dyDescent="0.3">
      <c r="A94" s="11">
        <v>231</v>
      </c>
      <c r="B94" s="11">
        <v>30</v>
      </c>
      <c r="C94" s="116">
        <v>55</v>
      </c>
      <c r="D94" s="6">
        <v>12</v>
      </c>
      <c r="E94" s="6">
        <v>51</v>
      </c>
      <c r="F94" s="6">
        <v>37</v>
      </c>
      <c r="G94" s="38">
        <v>2059</v>
      </c>
      <c r="H94" s="38">
        <v>0</v>
      </c>
      <c r="I94" s="38">
        <v>0</v>
      </c>
      <c r="J94" s="6">
        <v>0</v>
      </c>
      <c r="K94" s="38">
        <v>0</v>
      </c>
      <c r="L94" s="38">
        <v>0</v>
      </c>
      <c r="M94" s="5">
        <v>500000</v>
      </c>
      <c r="N94" s="39" t="s">
        <v>638</v>
      </c>
      <c r="O94"/>
    </row>
    <row r="95" spans="1:15" x14ac:dyDescent="0.3">
      <c r="A95" s="11">
        <v>231</v>
      </c>
      <c r="B95" s="11">
        <v>30</v>
      </c>
      <c r="C95" s="116">
        <v>55</v>
      </c>
      <c r="D95" s="6">
        <v>12</v>
      </c>
      <c r="E95" s="6">
        <v>51</v>
      </c>
      <c r="F95" s="6">
        <v>54</v>
      </c>
      <c r="G95" s="38">
        <v>2059</v>
      </c>
      <c r="H95" s="38">
        <v>0</v>
      </c>
      <c r="I95" s="38">
        <v>0</v>
      </c>
      <c r="J95" s="6">
        <v>0</v>
      </c>
      <c r="K95" s="38">
        <v>0</v>
      </c>
      <c r="L95" s="38">
        <v>0</v>
      </c>
      <c r="M95" s="5">
        <v>40000</v>
      </c>
      <c r="N95" s="39" t="s">
        <v>111</v>
      </c>
      <c r="O95"/>
    </row>
    <row r="96" spans="1:15" x14ac:dyDescent="0.3">
      <c r="A96" s="11">
        <v>231</v>
      </c>
      <c r="B96" s="11">
        <v>30</v>
      </c>
      <c r="C96" s="116">
        <v>55</v>
      </c>
      <c r="D96" s="6">
        <v>12</v>
      </c>
      <c r="E96" s="6">
        <v>51</v>
      </c>
      <c r="F96" s="6">
        <v>39</v>
      </c>
      <c r="G96" s="38">
        <v>2059</v>
      </c>
      <c r="H96" s="38">
        <v>0</v>
      </c>
      <c r="I96" s="38">
        <v>0</v>
      </c>
      <c r="J96" s="6">
        <v>0</v>
      </c>
      <c r="K96" s="38">
        <v>0</v>
      </c>
      <c r="L96" s="38">
        <v>0</v>
      </c>
      <c r="M96" s="5">
        <v>30000</v>
      </c>
      <c r="N96" s="39" t="s">
        <v>106</v>
      </c>
      <c r="O96"/>
    </row>
    <row r="97" spans="1:15" x14ac:dyDescent="0.3">
      <c r="A97" s="11">
        <v>231</v>
      </c>
      <c r="B97" s="11">
        <v>30</v>
      </c>
      <c r="C97" s="116">
        <v>55</v>
      </c>
      <c r="D97" s="6">
        <v>12</v>
      </c>
      <c r="E97" s="6">
        <v>51</v>
      </c>
      <c r="F97" s="6">
        <v>71</v>
      </c>
      <c r="G97" s="38">
        <v>2059</v>
      </c>
      <c r="H97" s="38">
        <v>0</v>
      </c>
      <c r="I97" s="38">
        <v>0</v>
      </c>
      <c r="J97" s="6">
        <v>0</v>
      </c>
      <c r="K97" s="38">
        <v>0</v>
      </c>
      <c r="L97" s="38">
        <v>0</v>
      </c>
      <c r="M97" s="5">
        <v>200000</v>
      </c>
      <c r="N97" s="39" t="s">
        <v>121</v>
      </c>
      <c r="O97"/>
    </row>
    <row r="98" spans="1:15" x14ac:dyDescent="0.3">
      <c r="A98" s="11">
        <v>231</v>
      </c>
      <c r="B98" s="11">
        <v>30</v>
      </c>
      <c r="C98" s="116">
        <v>55</v>
      </c>
      <c r="D98" s="6">
        <v>12</v>
      </c>
      <c r="E98" s="6">
        <v>51</v>
      </c>
      <c r="F98" s="6">
        <v>53</v>
      </c>
      <c r="G98" s="38">
        <v>2059</v>
      </c>
      <c r="H98" s="38">
        <v>0</v>
      </c>
      <c r="I98" s="38">
        <v>0</v>
      </c>
      <c r="J98" s="6">
        <v>0</v>
      </c>
      <c r="K98" s="38">
        <v>0</v>
      </c>
      <c r="L98" s="38">
        <v>0</v>
      </c>
      <c r="M98" s="5">
        <v>50000</v>
      </c>
      <c r="N98" s="39" t="s">
        <v>110</v>
      </c>
      <c r="O98"/>
    </row>
    <row r="99" spans="1:15" x14ac:dyDescent="0.3">
      <c r="A99" s="11">
        <v>231</v>
      </c>
      <c r="B99" s="11">
        <v>30</v>
      </c>
      <c r="C99" s="116">
        <v>55</v>
      </c>
      <c r="D99" s="6">
        <v>12</v>
      </c>
      <c r="E99" s="6">
        <v>51</v>
      </c>
      <c r="F99" s="6">
        <v>56</v>
      </c>
      <c r="G99" s="38">
        <v>2059</v>
      </c>
      <c r="H99" s="38">
        <v>0</v>
      </c>
      <c r="I99" s="38">
        <v>0</v>
      </c>
      <c r="J99" s="6">
        <v>0</v>
      </c>
      <c r="K99" s="38">
        <v>0</v>
      </c>
      <c r="L99" s="38">
        <v>0</v>
      </c>
      <c r="M99" s="5">
        <v>80000</v>
      </c>
      <c r="N99" s="39" t="s">
        <v>112</v>
      </c>
      <c r="O99"/>
    </row>
    <row r="100" spans="1:15" x14ac:dyDescent="0.3">
      <c r="A100" s="11">
        <v>231</v>
      </c>
      <c r="B100" s="11">
        <v>30</v>
      </c>
      <c r="C100" s="116">
        <v>55</v>
      </c>
      <c r="D100" s="6">
        <v>12</v>
      </c>
      <c r="E100" s="6">
        <v>51</v>
      </c>
      <c r="F100" s="6">
        <v>72</v>
      </c>
      <c r="G100" s="38">
        <v>2059</v>
      </c>
      <c r="H100" s="38">
        <v>0</v>
      </c>
      <c r="I100" s="38">
        <v>0</v>
      </c>
      <c r="J100" s="6">
        <v>0</v>
      </c>
      <c r="K100" s="38">
        <v>0</v>
      </c>
      <c r="L100" s="38">
        <v>0</v>
      </c>
      <c r="M100" s="5">
        <v>3000</v>
      </c>
      <c r="N100" s="39" t="s">
        <v>639</v>
      </c>
      <c r="O100"/>
    </row>
    <row r="101" spans="1:15" x14ac:dyDescent="0.3">
      <c r="A101" s="11">
        <v>231</v>
      </c>
      <c r="B101" s="11">
        <v>30</v>
      </c>
      <c r="C101" s="116">
        <v>55</v>
      </c>
      <c r="D101" s="6">
        <v>12</v>
      </c>
      <c r="E101" s="6">
        <v>51</v>
      </c>
      <c r="F101" s="6">
        <v>69</v>
      </c>
      <c r="G101" s="38">
        <v>2059</v>
      </c>
      <c r="H101" s="38">
        <v>0</v>
      </c>
      <c r="I101" s="38">
        <v>0</v>
      </c>
      <c r="J101" s="6">
        <v>0</v>
      </c>
      <c r="K101" s="38">
        <v>0</v>
      </c>
      <c r="L101" s="38">
        <v>0</v>
      </c>
      <c r="M101" s="5">
        <v>55000</v>
      </c>
      <c r="N101" s="39" t="s">
        <v>119</v>
      </c>
      <c r="O101"/>
    </row>
    <row r="102" spans="1:15" x14ac:dyDescent="0.3">
      <c r="A102" s="11">
        <v>231</v>
      </c>
      <c r="B102" s="11">
        <v>30</v>
      </c>
      <c r="C102" s="116">
        <v>55</v>
      </c>
      <c r="D102" s="6">
        <v>12</v>
      </c>
      <c r="E102" s="6">
        <v>51</v>
      </c>
      <c r="F102" s="6">
        <v>51</v>
      </c>
      <c r="G102" s="38">
        <v>2059</v>
      </c>
      <c r="H102" s="38">
        <v>0</v>
      </c>
      <c r="I102" s="38">
        <v>0</v>
      </c>
      <c r="J102" s="6">
        <v>0</v>
      </c>
      <c r="K102" s="38">
        <v>0</v>
      </c>
      <c r="L102" s="38">
        <v>0</v>
      </c>
      <c r="M102" s="5">
        <v>5000</v>
      </c>
      <c r="N102" s="39" t="s">
        <v>109</v>
      </c>
      <c r="O102"/>
    </row>
    <row r="103" spans="1:15" x14ac:dyDescent="0.3">
      <c r="A103" s="11">
        <v>231</v>
      </c>
      <c r="B103" s="11">
        <v>30</v>
      </c>
      <c r="C103" s="116">
        <v>61</v>
      </c>
      <c r="D103" s="6">
        <v>71</v>
      </c>
      <c r="E103" s="6">
        <v>51</v>
      </c>
      <c r="F103" s="6">
        <v>79</v>
      </c>
      <c r="G103" s="38">
        <v>2059</v>
      </c>
      <c r="H103" s="38">
        <v>42605</v>
      </c>
      <c r="I103" s="38">
        <v>0</v>
      </c>
      <c r="J103" s="6">
        <v>0</v>
      </c>
      <c r="K103" s="38">
        <v>0</v>
      </c>
      <c r="L103" s="38">
        <v>0</v>
      </c>
      <c r="M103" s="20">
        <v>66608</v>
      </c>
      <c r="N103" s="39" t="s">
        <v>124</v>
      </c>
      <c r="O103"/>
    </row>
    <row r="104" spans="1:15" x14ac:dyDescent="0.3">
      <c r="A104" s="11">
        <v>231</v>
      </c>
      <c r="B104" s="11">
        <v>30</v>
      </c>
      <c r="C104" s="116">
        <v>61</v>
      </c>
      <c r="D104" s="6">
        <v>71</v>
      </c>
      <c r="E104" s="6">
        <v>53</v>
      </c>
      <c r="F104" s="6">
        <v>61</v>
      </c>
      <c r="G104" s="38">
        <v>2059</v>
      </c>
      <c r="H104" s="38">
        <v>0</v>
      </c>
      <c r="I104" s="38">
        <v>0</v>
      </c>
      <c r="J104" s="6">
        <v>0</v>
      </c>
      <c r="K104" s="38">
        <v>0</v>
      </c>
      <c r="L104" s="38">
        <v>0</v>
      </c>
      <c r="M104" s="5">
        <v>5000</v>
      </c>
      <c r="N104" s="39" t="s">
        <v>128</v>
      </c>
      <c r="O104"/>
    </row>
    <row r="105" spans="1:15" x14ac:dyDescent="0.3">
      <c r="A105" s="11">
        <v>231</v>
      </c>
      <c r="B105" s="11">
        <v>30</v>
      </c>
      <c r="C105" s="116">
        <v>61</v>
      </c>
      <c r="D105" s="6">
        <v>71</v>
      </c>
      <c r="E105" s="6">
        <v>51</v>
      </c>
      <c r="F105" s="6">
        <v>73</v>
      </c>
      <c r="G105" s="38">
        <v>2059</v>
      </c>
      <c r="H105" s="38">
        <v>0</v>
      </c>
      <c r="I105" s="38">
        <v>0</v>
      </c>
      <c r="J105" s="6">
        <v>0</v>
      </c>
      <c r="K105" s="38">
        <v>0</v>
      </c>
      <c r="L105" s="38">
        <v>0</v>
      </c>
      <c r="M105" s="5">
        <v>250000</v>
      </c>
      <c r="N105" s="39" t="s">
        <v>123</v>
      </c>
      <c r="O105"/>
    </row>
    <row r="106" spans="1:15" ht="30.75" customHeight="1" x14ac:dyDescent="0.3">
      <c r="A106" s="11">
        <v>231</v>
      </c>
      <c r="B106" s="11">
        <v>30</v>
      </c>
      <c r="C106" s="116">
        <v>61</v>
      </c>
      <c r="D106" s="6">
        <v>71</v>
      </c>
      <c r="E106" s="6">
        <v>51</v>
      </c>
      <c r="F106" s="6">
        <v>79</v>
      </c>
      <c r="G106" s="38">
        <v>2059</v>
      </c>
      <c r="H106" s="38">
        <v>48603</v>
      </c>
      <c r="I106" s="38">
        <v>0</v>
      </c>
      <c r="J106" s="6">
        <v>0</v>
      </c>
      <c r="K106" s="38">
        <v>0</v>
      </c>
      <c r="L106" s="38">
        <v>0</v>
      </c>
      <c r="M106" s="5">
        <v>3000</v>
      </c>
      <c r="N106" s="39" t="s">
        <v>125</v>
      </c>
      <c r="O106"/>
    </row>
    <row r="107" spans="1:15" s="8" customFormat="1" x14ac:dyDescent="0.3">
      <c r="A107" s="11">
        <v>231</v>
      </c>
      <c r="B107" s="11">
        <v>30</v>
      </c>
      <c r="C107" s="116">
        <v>61</v>
      </c>
      <c r="D107" s="6">
        <v>71</v>
      </c>
      <c r="E107" s="6">
        <v>51</v>
      </c>
      <c r="F107" s="6">
        <v>37</v>
      </c>
      <c r="G107" s="38">
        <v>2059</v>
      </c>
      <c r="H107" s="38">
        <v>0</v>
      </c>
      <c r="I107" s="38">
        <v>0</v>
      </c>
      <c r="J107" s="6">
        <v>0</v>
      </c>
      <c r="K107" s="38">
        <v>0</v>
      </c>
      <c r="L107" s="38">
        <v>0</v>
      </c>
      <c r="M107" s="5">
        <v>1200000</v>
      </c>
      <c r="N107" s="39" t="s">
        <v>103</v>
      </c>
    </row>
    <row r="108" spans="1:15" ht="36" customHeight="1" x14ac:dyDescent="0.3">
      <c r="A108" s="11">
        <v>231</v>
      </c>
      <c r="B108" s="11">
        <v>30</v>
      </c>
      <c r="C108" s="116">
        <v>61</v>
      </c>
      <c r="D108" s="6">
        <v>71</v>
      </c>
      <c r="E108" s="6">
        <v>51</v>
      </c>
      <c r="F108" s="6">
        <v>69</v>
      </c>
      <c r="G108" s="38">
        <v>2059</v>
      </c>
      <c r="H108" s="38">
        <v>0</v>
      </c>
      <c r="I108" s="38">
        <v>0</v>
      </c>
      <c r="J108" s="6">
        <v>0</v>
      </c>
      <c r="K108" s="38">
        <v>0</v>
      </c>
      <c r="L108" s="38">
        <v>4</v>
      </c>
      <c r="M108" s="5">
        <v>200000</v>
      </c>
      <c r="N108" s="39" t="s">
        <v>120</v>
      </c>
      <c r="O108"/>
    </row>
    <row r="109" spans="1:15" x14ac:dyDescent="0.3">
      <c r="A109" s="11">
        <v>231</v>
      </c>
      <c r="B109" s="11">
        <v>30</v>
      </c>
      <c r="C109" s="116">
        <v>61</v>
      </c>
      <c r="D109" s="6">
        <v>71</v>
      </c>
      <c r="E109" s="6">
        <v>51</v>
      </c>
      <c r="F109" s="6">
        <v>71</v>
      </c>
      <c r="G109" s="38">
        <v>2059</v>
      </c>
      <c r="H109" s="38">
        <v>0</v>
      </c>
      <c r="I109" s="38">
        <v>0</v>
      </c>
      <c r="J109" s="6">
        <v>0</v>
      </c>
      <c r="K109" s="38">
        <v>0</v>
      </c>
      <c r="L109" s="38">
        <v>60</v>
      </c>
      <c r="M109" s="5">
        <v>120000</v>
      </c>
      <c r="N109" s="39" t="s">
        <v>122</v>
      </c>
      <c r="O109"/>
    </row>
    <row r="110" spans="1:15" x14ac:dyDescent="0.3">
      <c r="A110" s="11">
        <v>231</v>
      </c>
      <c r="B110" s="11">
        <v>30</v>
      </c>
      <c r="C110" s="116">
        <v>61</v>
      </c>
      <c r="D110" s="6">
        <v>71</v>
      </c>
      <c r="E110" s="6">
        <v>51</v>
      </c>
      <c r="F110" s="6">
        <v>63</v>
      </c>
      <c r="G110" s="38">
        <v>2059</v>
      </c>
      <c r="H110" s="38">
        <v>0</v>
      </c>
      <c r="I110" s="38">
        <v>0</v>
      </c>
      <c r="J110" s="6">
        <v>0</v>
      </c>
      <c r="K110" s="38">
        <v>0</v>
      </c>
      <c r="L110" s="38">
        <v>60</v>
      </c>
      <c r="M110" s="5">
        <v>70000</v>
      </c>
      <c r="N110" s="39" t="s">
        <v>117</v>
      </c>
      <c r="O110"/>
    </row>
    <row r="111" spans="1:15" s="36" customFormat="1" x14ac:dyDescent="0.3">
      <c r="A111" s="11">
        <v>231</v>
      </c>
      <c r="B111" s="11">
        <v>30</v>
      </c>
      <c r="C111" s="116">
        <v>61</v>
      </c>
      <c r="D111" s="6">
        <v>71</v>
      </c>
      <c r="E111" s="6">
        <v>51</v>
      </c>
      <c r="F111" s="6">
        <v>62</v>
      </c>
      <c r="G111" s="38">
        <v>2059</v>
      </c>
      <c r="H111" s="38">
        <v>0</v>
      </c>
      <c r="I111" s="38">
        <v>0</v>
      </c>
      <c r="J111" s="6">
        <v>0</v>
      </c>
      <c r="K111" s="38">
        <v>0</v>
      </c>
      <c r="L111" s="38">
        <v>60</v>
      </c>
      <c r="M111" s="5">
        <v>15000</v>
      </c>
      <c r="N111" s="39" t="s">
        <v>116</v>
      </c>
    </row>
    <row r="112" spans="1:15" x14ac:dyDescent="0.3">
      <c r="A112" s="11">
        <v>231</v>
      </c>
      <c r="B112" s="11">
        <v>30</v>
      </c>
      <c r="C112" s="116">
        <v>61</v>
      </c>
      <c r="D112" s="6">
        <v>71</v>
      </c>
      <c r="E112" s="6">
        <v>51</v>
      </c>
      <c r="F112" s="6">
        <v>36</v>
      </c>
      <c r="G112" s="38">
        <v>2059</v>
      </c>
      <c r="H112" s="38">
        <v>0</v>
      </c>
      <c r="I112" s="38">
        <v>0</v>
      </c>
      <c r="J112" s="6">
        <v>0</v>
      </c>
      <c r="K112" s="38">
        <v>0</v>
      </c>
      <c r="L112" s="38">
        <v>0</v>
      </c>
      <c r="M112" s="5">
        <v>40000</v>
      </c>
      <c r="N112" s="39" t="s">
        <v>101</v>
      </c>
      <c r="O112"/>
    </row>
    <row r="113" spans="1:15" x14ac:dyDescent="0.3">
      <c r="A113" s="11">
        <v>231</v>
      </c>
      <c r="B113" s="11">
        <v>30</v>
      </c>
      <c r="C113" s="116">
        <v>61</v>
      </c>
      <c r="D113" s="6">
        <v>71</v>
      </c>
      <c r="E113" s="6">
        <v>51</v>
      </c>
      <c r="F113" s="6">
        <v>66</v>
      </c>
      <c r="G113" s="38">
        <v>2059</v>
      </c>
      <c r="H113" s="38">
        <v>0</v>
      </c>
      <c r="I113" s="38">
        <v>0</v>
      </c>
      <c r="J113" s="6">
        <v>0</v>
      </c>
      <c r="K113" s="38">
        <v>0</v>
      </c>
      <c r="L113" s="38">
        <v>0</v>
      </c>
      <c r="M113" s="5">
        <v>1000000</v>
      </c>
      <c r="N113" s="39" t="s">
        <v>33</v>
      </c>
      <c r="O113"/>
    </row>
    <row r="114" spans="1:15" x14ac:dyDescent="0.3">
      <c r="A114" s="11">
        <v>231</v>
      </c>
      <c r="B114" s="11">
        <v>30</v>
      </c>
      <c r="C114" s="116">
        <v>61</v>
      </c>
      <c r="D114" s="6">
        <v>71</v>
      </c>
      <c r="E114" s="6">
        <v>51</v>
      </c>
      <c r="F114" s="6">
        <v>42</v>
      </c>
      <c r="G114" s="38">
        <v>2059</v>
      </c>
      <c r="H114" s="38">
        <v>0</v>
      </c>
      <c r="I114" s="38">
        <v>0</v>
      </c>
      <c r="J114" s="6">
        <v>0</v>
      </c>
      <c r="K114" s="38">
        <v>0</v>
      </c>
      <c r="L114" s="38">
        <v>0</v>
      </c>
      <c r="M114" s="5">
        <v>1000</v>
      </c>
      <c r="N114" s="39" t="s">
        <v>107</v>
      </c>
      <c r="O114"/>
    </row>
    <row r="115" spans="1:15" x14ac:dyDescent="0.3">
      <c r="A115" s="11">
        <v>231</v>
      </c>
      <c r="B115" s="11">
        <v>30</v>
      </c>
      <c r="C115" s="116">
        <v>61</v>
      </c>
      <c r="D115" s="6">
        <v>71</v>
      </c>
      <c r="E115" s="6">
        <v>51</v>
      </c>
      <c r="F115" s="6">
        <v>33</v>
      </c>
      <c r="G115" s="38">
        <v>2059</v>
      </c>
      <c r="H115" s="38">
        <v>0</v>
      </c>
      <c r="I115" s="38">
        <v>0</v>
      </c>
      <c r="J115" s="6">
        <v>0</v>
      </c>
      <c r="K115" s="38">
        <v>0</v>
      </c>
      <c r="L115" s="38">
        <v>0</v>
      </c>
      <c r="M115" s="5">
        <v>5000</v>
      </c>
      <c r="N115" s="39" t="s">
        <v>28</v>
      </c>
      <c r="O115"/>
    </row>
    <row r="116" spans="1:15" ht="28.8" x14ac:dyDescent="0.3">
      <c r="A116" s="11">
        <v>231</v>
      </c>
      <c r="B116" s="11">
        <v>30</v>
      </c>
      <c r="C116" s="116">
        <v>61</v>
      </c>
      <c r="D116" s="6">
        <v>71</v>
      </c>
      <c r="E116" s="6">
        <v>51</v>
      </c>
      <c r="F116" s="6">
        <v>92</v>
      </c>
      <c r="G116" s="38">
        <v>2059</v>
      </c>
      <c r="H116" s="38">
        <v>0</v>
      </c>
      <c r="I116" s="38">
        <v>0</v>
      </c>
      <c r="J116" s="6">
        <v>0</v>
      </c>
      <c r="K116" s="38">
        <v>0</v>
      </c>
      <c r="L116" s="38">
        <v>0</v>
      </c>
      <c r="M116" s="5">
        <v>50000</v>
      </c>
      <c r="N116" s="39" t="s">
        <v>126</v>
      </c>
      <c r="O116"/>
    </row>
    <row r="117" spans="1:15" x14ac:dyDescent="0.3">
      <c r="A117" s="11">
        <v>231</v>
      </c>
      <c r="B117" s="11">
        <v>30</v>
      </c>
      <c r="C117" s="116">
        <v>61</v>
      </c>
      <c r="D117" s="6">
        <v>71</v>
      </c>
      <c r="E117" s="6">
        <v>51</v>
      </c>
      <c r="F117" s="6">
        <v>64</v>
      </c>
      <c r="G117" s="38">
        <v>2059</v>
      </c>
      <c r="H117" s="38">
        <v>0</v>
      </c>
      <c r="I117" s="38">
        <v>0</v>
      </c>
      <c r="J117" s="6">
        <v>0</v>
      </c>
      <c r="K117" s="38">
        <v>0</v>
      </c>
      <c r="L117" s="38">
        <v>0</v>
      </c>
      <c r="M117" s="5">
        <v>20000</v>
      </c>
      <c r="N117" s="39" t="s">
        <v>32</v>
      </c>
      <c r="O117"/>
    </row>
    <row r="118" spans="1:15" x14ac:dyDescent="0.3">
      <c r="A118" s="11">
        <v>231</v>
      </c>
      <c r="B118" s="11">
        <v>30</v>
      </c>
      <c r="C118" s="116">
        <v>61</v>
      </c>
      <c r="D118" s="6">
        <v>71</v>
      </c>
      <c r="E118" s="6">
        <v>51</v>
      </c>
      <c r="F118" s="6">
        <v>39</v>
      </c>
      <c r="G118" s="38">
        <v>2059</v>
      </c>
      <c r="H118" s="38">
        <v>0</v>
      </c>
      <c r="I118" s="38">
        <v>0</v>
      </c>
      <c r="J118" s="6">
        <v>0</v>
      </c>
      <c r="K118" s="38">
        <v>0</v>
      </c>
      <c r="L118" s="38">
        <v>0</v>
      </c>
      <c r="M118" s="5">
        <v>750000</v>
      </c>
      <c r="N118" s="39" t="s">
        <v>98</v>
      </c>
      <c r="O118"/>
    </row>
    <row r="119" spans="1:15" x14ac:dyDescent="0.3">
      <c r="A119" s="11">
        <v>231</v>
      </c>
      <c r="B119" s="11">
        <v>30</v>
      </c>
      <c r="C119" s="116">
        <v>61</v>
      </c>
      <c r="D119" s="6">
        <v>71</v>
      </c>
      <c r="E119" s="6">
        <v>51</v>
      </c>
      <c r="F119" s="6">
        <v>69</v>
      </c>
      <c r="G119" s="38">
        <v>2059</v>
      </c>
      <c r="H119" s="38">
        <v>0</v>
      </c>
      <c r="I119" s="38">
        <v>0</v>
      </c>
      <c r="J119" s="6">
        <v>0</v>
      </c>
      <c r="K119" s="38">
        <v>0</v>
      </c>
      <c r="L119" s="38">
        <v>0</v>
      </c>
      <c r="M119" s="5">
        <v>1500000</v>
      </c>
      <c r="N119" s="39" t="s">
        <v>99</v>
      </c>
      <c r="O119"/>
    </row>
    <row r="120" spans="1:15" x14ac:dyDescent="0.3">
      <c r="A120" s="11">
        <v>231</v>
      </c>
      <c r="B120" s="11">
        <v>30</v>
      </c>
      <c r="C120" s="116">
        <v>61</v>
      </c>
      <c r="D120" s="6">
        <v>71</v>
      </c>
      <c r="E120" s="6">
        <v>51</v>
      </c>
      <c r="F120" s="6">
        <v>71</v>
      </c>
      <c r="G120" s="38">
        <v>2059</v>
      </c>
      <c r="H120" s="38">
        <v>0</v>
      </c>
      <c r="I120" s="38">
        <v>0</v>
      </c>
      <c r="J120" s="6">
        <v>0</v>
      </c>
      <c r="K120" s="38">
        <v>0</v>
      </c>
      <c r="L120" s="38">
        <v>0</v>
      </c>
      <c r="M120" s="5">
        <v>500000</v>
      </c>
      <c r="N120" s="39" t="s">
        <v>35</v>
      </c>
      <c r="O120"/>
    </row>
    <row r="121" spans="1:15" x14ac:dyDescent="0.3">
      <c r="A121" s="11">
        <v>231</v>
      </c>
      <c r="B121" s="11">
        <v>30</v>
      </c>
      <c r="C121" s="116">
        <v>61</v>
      </c>
      <c r="D121" s="6">
        <v>71</v>
      </c>
      <c r="E121" s="6">
        <v>51</v>
      </c>
      <c r="F121" s="6">
        <v>79</v>
      </c>
      <c r="G121" s="40">
        <v>2059</v>
      </c>
      <c r="H121" s="40">
        <v>44009</v>
      </c>
      <c r="I121" s="40">
        <v>0</v>
      </c>
      <c r="J121" s="41">
        <v>0</v>
      </c>
      <c r="K121" s="40">
        <v>0</v>
      </c>
      <c r="L121" s="40">
        <v>0</v>
      </c>
      <c r="M121" s="4">
        <v>31210</v>
      </c>
      <c r="N121" s="1" t="s">
        <v>618</v>
      </c>
      <c r="O121"/>
    </row>
    <row r="122" spans="1:15" x14ac:dyDescent="0.3">
      <c r="A122" s="11">
        <v>231</v>
      </c>
      <c r="B122" s="11">
        <v>30</v>
      </c>
      <c r="C122" s="116">
        <v>61</v>
      </c>
      <c r="D122" s="6">
        <v>71</v>
      </c>
      <c r="E122" s="6">
        <v>53</v>
      </c>
      <c r="F122" s="6">
        <v>62</v>
      </c>
      <c r="G122" s="38">
        <v>2059</v>
      </c>
      <c r="H122" s="38">
        <v>0</v>
      </c>
      <c r="I122" s="38">
        <v>0</v>
      </c>
      <c r="J122" s="6">
        <v>0</v>
      </c>
      <c r="K122" s="38">
        <v>0</v>
      </c>
      <c r="L122" s="38">
        <v>0</v>
      </c>
      <c r="M122" s="5">
        <v>25000</v>
      </c>
      <c r="N122" s="39" t="s">
        <v>129</v>
      </c>
      <c r="O122"/>
    </row>
    <row r="123" spans="1:15" x14ac:dyDescent="0.3">
      <c r="A123" s="11">
        <v>231</v>
      </c>
      <c r="B123" s="11">
        <v>30</v>
      </c>
      <c r="C123" s="116">
        <v>61</v>
      </c>
      <c r="D123" s="6">
        <v>71</v>
      </c>
      <c r="E123" s="6">
        <v>51</v>
      </c>
      <c r="F123" s="6">
        <v>56</v>
      </c>
      <c r="G123" s="38">
        <v>2059</v>
      </c>
      <c r="H123" s="38">
        <v>0</v>
      </c>
      <c r="I123" s="38">
        <v>0</v>
      </c>
      <c r="J123" s="6">
        <v>0</v>
      </c>
      <c r="K123" s="38">
        <v>0</v>
      </c>
      <c r="L123" s="38">
        <v>0</v>
      </c>
      <c r="M123" s="5">
        <v>320000</v>
      </c>
      <c r="N123" s="39" t="s">
        <v>113</v>
      </c>
      <c r="O123"/>
    </row>
    <row r="124" spans="1:15" x14ac:dyDescent="0.3">
      <c r="A124" s="11">
        <v>231</v>
      </c>
      <c r="B124" s="11">
        <v>30</v>
      </c>
      <c r="C124" s="116">
        <v>61</v>
      </c>
      <c r="D124" s="6">
        <v>71</v>
      </c>
      <c r="E124" s="6">
        <v>51</v>
      </c>
      <c r="F124" s="6">
        <v>75</v>
      </c>
      <c r="G124" s="38">
        <v>2059</v>
      </c>
      <c r="H124" s="38">
        <v>0</v>
      </c>
      <c r="I124" s="38">
        <v>0</v>
      </c>
      <c r="J124" s="6">
        <v>0</v>
      </c>
      <c r="K124" s="38">
        <v>0</v>
      </c>
      <c r="L124" s="38">
        <v>0</v>
      </c>
      <c r="M124" s="5">
        <v>130000</v>
      </c>
      <c r="N124" s="39" t="s">
        <v>37</v>
      </c>
      <c r="O124"/>
    </row>
    <row r="125" spans="1:15" s="22" customFormat="1" x14ac:dyDescent="0.3">
      <c r="A125" s="11">
        <v>231</v>
      </c>
      <c r="B125" s="11">
        <v>30</v>
      </c>
      <c r="C125" s="116">
        <v>61</v>
      </c>
      <c r="D125" s="6">
        <v>71</v>
      </c>
      <c r="E125" s="6">
        <v>51</v>
      </c>
      <c r="F125" s="6">
        <v>34</v>
      </c>
      <c r="G125" s="38">
        <v>2059</v>
      </c>
      <c r="H125" s="38">
        <v>0</v>
      </c>
      <c r="I125" s="38">
        <v>0</v>
      </c>
      <c r="J125" s="6">
        <v>0</v>
      </c>
      <c r="K125" s="38">
        <v>0</v>
      </c>
      <c r="L125" s="38">
        <v>0</v>
      </c>
      <c r="M125" s="5">
        <v>25000</v>
      </c>
      <c r="N125" s="39" t="s">
        <v>29</v>
      </c>
    </row>
    <row r="126" spans="1:15" ht="36" customHeight="1" x14ac:dyDescent="0.3">
      <c r="A126" s="11">
        <v>231</v>
      </c>
      <c r="B126" s="11">
        <v>30</v>
      </c>
      <c r="C126" s="116">
        <v>61</v>
      </c>
      <c r="D126" s="6">
        <v>71</v>
      </c>
      <c r="E126" s="6">
        <v>51</v>
      </c>
      <c r="F126" s="6">
        <v>79</v>
      </c>
      <c r="G126" s="38">
        <v>2059</v>
      </c>
      <c r="H126" s="38">
        <v>48604</v>
      </c>
      <c r="I126" s="38">
        <v>0</v>
      </c>
      <c r="J126" s="6">
        <v>0</v>
      </c>
      <c r="K126" s="38">
        <v>0</v>
      </c>
      <c r="L126" s="38">
        <v>0</v>
      </c>
      <c r="M126" s="5">
        <v>25000</v>
      </c>
      <c r="N126" s="39" t="s">
        <v>127</v>
      </c>
      <c r="O126"/>
    </row>
    <row r="127" spans="1:15" x14ac:dyDescent="0.3">
      <c r="A127" s="11">
        <v>231</v>
      </c>
      <c r="B127" s="11">
        <v>30</v>
      </c>
      <c r="C127" s="116">
        <v>61</v>
      </c>
      <c r="D127" s="6">
        <v>71</v>
      </c>
      <c r="E127" s="6">
        <v>51</v>
      </c>
      <c r="F127" s="6">
        <v>63</v>
      </c>
      <c r="G127" s="38">
        <v>2059</v>
      </c>
      <c r="H127" s="38">
        <v>0</v>
      </c>
      <c r="I127" s="38">
        <v>0</v>
      </c>
      <c r="J127" s="6">
        <v>0</v>
      </c>
      <c r="K127" s="38">
        <v>0</v>
      </c>
      <c r="L127" s="38">
        <v>0</v>
      </c>
      <c r="M127" s="5">
        <v>150000</v>
      </c>
      <c r="N127" s="39" t="s">
        <v>357</v>
      </c>
      <c r="O127"/>
    </row>
    <row r="128" spans="1:15" x14ac:dyDescent="0.3">
      <c r="A128" s="11">
        <v>231</v>
      </c>
      <c r="B128" s="11">
        <v>30</v>
      </c>
      <c r="C128" s="116">
        <v>61</v>
      </c>
      <c r="D128" s="6">
        <v>71</v>
      </c>
      <c r="E128" s="6">
        <v>51</v>
      </c>
      <c r="F128" s="6">
        <v>61</v>
      </c>
      <c r="G128" s="38">
        <v>2059</v>
      </c>
      <c r="H128" s="38">
        <v>0</v>
      </c>
      <c r="I128" s="38">
        <v>0</v>
      </c>
      <c r="J128" s="6">
        <v>0</v>
      </c>
      <c r="K128" s="38">
        <v>0</v>
      </c>
      <c r="L128" s="38">
        <v>0</v>
      </c>
      <c r="M128" s="5">
        <v>1500000</v>
      </c>
      <c r="N128" s="39" t="s">
        <v>30</v>
      </c>
      <c r="O128"/>
    </row>
    <row r="129" spans="1:15" x14ac:dyDescent="0.3">
      <c r="A129" s="11">
        <v>231</v>
      </c>
      <c r="B129" s="11">
        <v>30</v>
      </c>
      <c r="C129" s="116">
        <v>61</v>
      </c>
      <c r="D129" s="6">
        <v>71</v>
      </c>
      <c r="E129" s="6">
        <v>51</v>
      </c>
      <c r="F129" s="6">
        <v>62</v>
      </c>
      <c r="G129" s="38">
        <v>2059</v>
      </c>
      <c r="H129" s="38">
        <v>0</v>
      </c>
      <c r="I129" s="38">
        <v>0</v>
      </c>
      <c r="J129" s="6">
        <v>0</v>
      </c>
      <c r="K129" s="38">
        <v>0</v>
      </c>
      <c r="L129" s="38">
        <v>0</v>
      </c>
      <c r="M129" s="5">
        <v>500000</v>
      </c>
      <c r="N129" s="39" t="s">
        <v>31</v>
      </c>
      <c r="O129"/>
    </row>
    <row r="130" spans="1:15" x14ac:dyDescent="0.3">
      <c r="A130" s="11">
        <v>231</v>
      </c>
      <c r="B130" s="11">
        <v>30</v>
      </c>
      <c r="C130" s="116">
        <v>61</v>
      </c>
      <c r="D130" s="6">
        <v>71</v>
      </c>
      <c r="E130" s="6">
        <v>51</v>
      </c>
      <c r="F130" s="6">
        <v>69</v>
      </c>
      <c r="G130" s="38">
        <v>2059</v>
      </c>
      <c r="H130" s="38">
        <v>60207</v>
      </c>
      <c r="I130" s="38">
        <v>0</v>
      </c>
      <c r="J130" s="6">
        <v>0</v>
      </c>
      <c r="K130" s="38">
        <v>0</v>
      </c>
      <c r="L130" s="38">
        <v>0</v>
      </c>
      <c r="M130" s="5">
        <v>2900000</v>
      </c>
      <c r="N130" s="39" t="s">
        <v>34</v>
      </c>
      <c r="O130"/>
    </row>
    <row r="131" spans="1:15" x14ac:dyDescent="0.3">
      <c r="A131" s="11">
        <v>231</v>
      </c>
      <c r="B131" s="11">
        <v>30</v>
      </c>
      <c r="C131" s="116">
        <v>61</v>
      </c>
      <c r="D131" s="6">
        <v>71</v>
      </c>
      <c r="E131" s="6">
        <v>51</v>
      </c>
      <c r="F131" s="6">
        <v>67</v>
      </c>
      <c r="G131" s="38">
        <v>2059</v>
      </c>
      <c r="H131" s="38">
        <v>0</v>
      </c>
      <c r="I131" s="38">
        <v>0</v>
      </c>
      <c r="J131" s="6">
        <v>0</v>
      </c>
      <c r="K131" s="38">
        <v>0</v>
      </c>
      <c r="L131" s="38">
        <v>0</v>
      </c>
      <c r="M131" s="5">
        <v>500000</v>
      </c>
      <c r="N131" s="39" t="s">
        <v>118</v>
      </c>
      <c r="O131"/>
    </row>
    <row r="132" spans="1:15" x14ac:dyDescent="0.3">
      <c r="A132" s="11">
        <v>231</v>
      </c>
      <c r="B132" s="11">
        <v>30</v>
      </c>
      <c r="C132" s="116">
        <v>61</v>
      </c>
      <c r="D132" s="6">
        <v>71</v>
      </c>
      <c r="E132" s="6">
        <v>51</v>
      </c>
      <c r="F132" s="6">
        <v>76</v>
      </c>
      <c r="G132" s="38">
        <v>2059</v>
      </c>
      <c r="H132" s="38">
        <v>0</v>
      </c>
      <c r="I132" s="38">
        <v>0</v>
      </c>
      <c r="J132" s="6">
        <v>0</v>
      </c>
      <c r="K132" s="38">
        <v>0</v>
      </c>
      <c r="L132" s="38">
        <v>0</v>
      </c>
      <c r="M132" s="5">
        <v>5000</v>
      </c>
      <c r="N132" s="39" t="s">
        <v>38</v>
      </c>
      <c r="O132"/>
    </row>
    <row r="133" spans="1:15" x14ac:dyDescent="0.3">
      <c r="A133" s="11">
        <v>231</v>
      </c>
      <c r="B133" s="11">
        <v>30</v>
      </c>
      <c r="C133" s="116">
        <v>61</v>
      </c>
      <c r="D133" s="6">
        <v>71</v>
      </c>
      <c r="E133" s="6">
        <v>51</v>
      </c>
      <c r="F133" s="6">
        <v>94</v>
      </c>
      <c r="G133" s="38">
        <v>2059</v>
      </c>
      <c r="H133" s="38">
        <v>0</v>
      </c>
      <c r="I133" s="38">
        <v>0</v>
      </c>
      <c r="J133" s="6">
        <v>0</v>
      </c>
      <c r="K133" s="38">
        <v>0</v>
      </c>
      <c r="L133" s="38">
        <v>0</v>
      </c>
      <c r="M133" s="5">
        <v>50000</v>
      </c>
      <c r="N133" s="39" t="s">
        <v>39</v>
      </c>
      <c r="O133"/>
    </row>
    <row r="134" spans="1:15" x14ac:dyDescent="0.3">
      <c r="A134" s="11">
        <v>231</v>
      </c>
      <c r="B134" s="11">
        <v>30</v>
      </c>
      <c r="C134" s="116">
        <v>63</v>
      </c>
      <c r="D134" s="6">
        <v>10</v>
      </c>
      <c r="E134" s="6">
        <v>51</v>
      </c>
      <c r="F134" s="6">
        <v>63</v>
      </c>
      <c r="G134" s="38">
        <v>2059</v>
      </c>
      <c r="H134" s="38">
        <v>0</v>
      </c>
      <c r="I134" s="38">
        <v>0</v>
      </c>
      <c r="J134" s="6">
        <v>0</v>
      </c>
      <c r="K134" s="38">
        <v>0</v>
      </c>
      <c r="L134" s="38">
        <v>0</v>
      </c>
      <c r="M134" s="20">
        <f>430000-325+121</f>
        <v>429796</v>
      </c>
      <c r="N134" s="39" t="s">
        <v>640</v>
      </c>
      <c r="O134"/>
    </row>
    <row r="135" spans="1:15" x14ac:dyDescent="0.3">
      <c r="A135" s="11">
        <v>231</v>
      </c>
      <c r="B135" s="11">
        <v>30</v>
      </c>
      <c r="C135" s="116">
        <v>63</v>
      </c>
      <c r="D135" s="6">
        <v>10</v>
      </c>
      <c r="E135" s="6">
        <v>51</v>
      </c>
      <c r="F135" s="6">
        <v>63</v>
      </c>
      <c r="G135" s="38">
        <v>2059</v>
      </c>
      <c r="H135" s="38">
        <v>31760</v>
      </c>
      <c r="I135" s="38">
        <v>0</v>
      </c>
      <c r="J135" s="6">
        <v>0</v>
      </c>
      <c r="K135" s="38">
        <v>0</v>
      </c>
      <c r="L135" s="38">
        <v>0</v>
      </c>
      <c r="M135" s="5">
        <v>25000</v>
      </c>
      <c r="N135" s="39" t="s">
        <v>610</v>
      </c>
      <c r="O135"/>
    </row>
    <row r="136" spans="1:15" s="9" customFormat="1" x14ac:dyDescent="0.3">
      <c r="A136" s="11">
        <v>231</v>
      </c>
      <c r="B136" s="11">
        <v>30</v>
      </c>
      <c r="C136" s="116">
        <v>63</v>
      </c>
      <c r="D136" s="6">
        <v>99</v>
      </c>
      <c r="E136" s="6">
        <v>53</v>
      </c>
      <c r="F136" s="6">
        <v>62</v>
      </c>
      <c r="G136" s="6">
        <v>2090</v>
      </c>
      <c r="H136" s="6">
        <v>0</v>
      </c>
      <c r="I136" s="6">
        <v>0</v>
      </c>
      <c r="J136" s="6">
        <v>0</v>
      </c>
      <c r="K136" s="6">
        <v>0</v>
      </c>
      <c r="L136" s="6">
        <v>4</v>
      </c>
      <c r="M136" s="5">
        <f>2400000-203000</f>
        <v>2197000</v>
      </c>
      <c r="N136" s="3" t="s">
        <v>131</v>
      </c>
    </row>
    <row r="137" spans="1:15" s="9" customFormat="1" x14ac:dyDescent="0.3">
      <c r="A137" s="11">
        <v>231</v>
      </c>
      <c r="B137" s="11">
        <v>31</v>
      </c>
      <c r="C137" s="116">
        <v>43</v>
      </c>
      <c r="D137" s="6">
        <v>49</v>
      </c>
      <c r="E137" s="6">
        <v>50</v>
      </c>
      <c r="F137" s="6">
        <v>11</v>
      </c>
      <c r="G137" s="6">
        <v>2100</v>
      </c>
      <c r="H137" s="6">
        <v>49027</v>
      </c>
      <c r="I137" s="6">
        <v>0</v>
      </c>
      <c r="J137" s="6">
        <v>0</v>
      </c>
      <c r="K137" s="6">
        <v>1041</v>
      </c>
      <c r="L137" s="6">
        <v>0</v>
      </c>
      <c r="M137" s="5">
        <v>60558</v>
      </c>
      <c r="N137" s="5" t="s">
        <v>797</v>
      </c>
    </row>
    <row r="138" spans="1:15" s="9" customFormat="1" x14ac:dyDescent="0.3">
      <c r="A138" s="11">
        <v>231</v>
      </c>
      <c r="B138" s="11">
        <v>31</v>
      </c>
      <c r="C138" s="116">
        <v>43</v>
      </c>
      <c r="D138" s="6">
        <v>49</v>
      </c>
      <c r="E138" s="6">
        <v>50</v>
      </c>
      <c r="F138" s="6">
        <v>11</v>
      </c>
      <c r="G138" s="6">
        <v>2100</v>
      </c>
      <c r="H138" s="6">
        <v>49027</v>
      </c>
      <c r="I138" s="6">
        <v>0</v>
      </c>
      <c r="J138" s="6">
        <v>0</v>
      </c>
      <c r="K138" s="6">
        <v>1041</v>
      </c>
      <c r="L138" s="6">
        <v>1</v>
      </c>
      <c r="M138" s="5">
        <v>791</v>
      </c>
      <c r="N138" s="5" t="s">
        <v>798</v>
      </c>
    </row>
    <row r="139" spans="1:15" s="9" customFormat="1" x14ac:dyDescent="0.3">
      <c r="A139" s="11">
        <v>231</v>
      </c>
      <c r="B139" s="11">
        <v>31</v>
      </c>
      <c r="C139" s="116">
        <v>43</v>
      </c>
      <c r="D139" s="6">
        <v>49</v>
      </c>
      <c r="E139" s="6">
        <v>50</v>
      </c>
      <c r="F139" s="6">
        <v>11</v>
      </c>
      <c r="G139" s="6">
        <v>2100</v>
      </c>
      <c r="H139" s="6">
        <v>49027</v>
      </c>
      <c r="I139" s="6">
        <v>0</v>
      </c>
      <c r="J139" s="6">
        <v>13013</v>
      </c>
      <c r="K139" s="6">
        <v>1041</v>
      </c>
      <c r="L139" s="6">
        <v>0</v>
      </c>
      <c r="M139" s="5">
        <v>121116</v>
      </c>
      <c r="N139" s="5" t="s">
        <v>799</v>
      </c>
    </row>
    <row r="140" spans="1:15" s="9" customFormat="1" x14ac:dyDescent="0.3">
      <c r="A140" s="11">
        <v>231</v>
      </c>
      <c r="B140" s="11">
        <v>31</v>
      </c>
      <c r="C140" s="116">
        <v>43</v>
      </c>
      <c r="D140" s="6">
        <v>49</v>
      </c>
      <c r="E140" s="6">
        <v>50</v>
      </c>
      <c r="F140" s="6">
        <v>11</v>
      </c>
      <c r="G140" s="6">
        <v>2100</v>
      </c>
      <c r="H140" s="6">
        <v>49027</v>
      </c>
      <c r="I140" s="6">
        <v>0</v>
      </c>
      <c r="J140" s="6">
        <v>13013</v>
      </c>
      <c r="K140" s="6">
        <v>1041</v>
      </c>
      <c r="L140" s="6">
        <v>1</v>
      </c>
      <c r="M140" s="5">
        <v>1582</v>
      </c>
      <c r="N140" s="5" t="s">
        <v>800</v>
      </c>
    </row>
    <row r="141" spans="1:15" s="9" customFormat="1" x14ac:dyDescent="0.3">
      <c r="A141" s="11">
        <v>231</v>
      </c>
      <c r="B141" s="11">
        <v>31</v>
      </c>
      <c r="C141" s="116">
        <v>43</v>
      </c>
      <c r="D141" s="6">
        <v>49</v>
      </c>
      <c r="E141" s="6">
        <v>50</v>
      </c>
      <c r="F141" s="6">
        <v>11</v>
      </c>
      <c r="G141" s="6">
        <v>2100</v>
      </c>
      <c r="H141" s="6">
        <v>49027</v>
      </c>
      <c r="I141" s="6">
        <v>0</v>
      </c>
      <c r="J141" s="6">
        <v>13013</v>
      </c>
      <c r="K141" s="6">
        <v>1045</v>
      </c>
      <c r="L141" s="6">
        <v>0</v>
      </c>
      <c r="M141" s="5">
        <v>1029490</v>
      </c>
      <c r="N141" s="5" t="s">
        <v>801</v>
      </c>
    </row>
    <row r="142" spans="1:15" s="9" customFormat="1" x14ac:dyDescent="0.3">
      <c r="A142" s="11">
        <v>231</v>
      </c>
      <c r="B142" s="11">
        <v>31</v>
      </c>
      <c r="C142" s="116">
        <v>43</v>
      </c>
      <c r="D142" s="6">
        <v>49</v>
      </c>
      <c r="E142" s="6">
        <v>50</v>
      </c>
      <c r="F142" s="6">
        <v>11</v>
      </c>
      <c r="G142" s="6">
        <v>2100</v>
      </c>
      <c r="H142" s="6">
        <v>49027</v>
      </c>
      <c r="I142" s="6">
        <v>0</v>
      </c>
      <c r="J142" s="6">
        <v>13013</v>
      </c>
      <c r="K142" s="6">
        <v>1045</v>
      </c>
      <c r="L142" s="6">
        <v>1</v>
      </c>
      <c r="M142" s="5">
        <v>13447</v>
      </c>
      <c r="N142" s="5" t="s">
        <v>802</v>
      </c>
    </row>
    <row r="143" spans="1:15" s="9" customFormat="1" x14ac:dyDescent="0.3">
      <c r="A143" s="11">
        <v>231</v>
      </c>
      <c r="B143" s="11">
        <v>31</v>
      </c>
      <c r="C143" s="116">
        <v>43</v>
      </c>
      <c r="D143" s="6">
        <v>49</v>
      </c>
      <c r="E143" s="6">
        <v>50</v>
      </c>
      <c r="F143" s="6">
        <v>21</v>
      </c>
      <c r="G143" s="6">
        <v>2100</v>
      </c>
      <c r="H143" s="6">
        <v>49027</v>
      </c>
      <c r="I143" s="6">
        <v>0</v>
      </c>
      <c r="J143" s="6">
        <v>0</v>
      </c>
      <c r="K143" s="6">
        <v>1041</v>
      </c>
      <c r="L143" s="6">
        <v>0</v>
      </c>
      <c r="M143" s="5">
        <v>7193</v>
      </c>
      <c r="N143" s="5" t="s">
        <v>803</v>
      </c>
    </row>
    <row r="144" spans="1:15" s="9" customFormat="1" x14ac:dyDescent="0.3">
      <c r="A144" s="11">
        <v>231</v>
      </c>
      <c r="B144" s="11">
        <v>31</v>
      </c>
      <c r="C144" s="116">
        <v>43</v>
      </c>
      <c r="D144" s="6">
        <v>49</v>
      </c>
      <c r="E144" s="6">
        <v>50</v>
      </c>
      <c r="F144" s="6">
        <v>21</v>
      </c>
      <c r="G144" s="6">
        <v>2100</v>
      </c>
      <c r="H144" s="6">
        <v>49027</v>
      </c>
      <c r="I144" s="6">
        <v>0</v>
      </c>
      <c r="J144" s="6">
        <v>0</v>
      </c>
      <c r="K144" s="6">
        <v>1041</v>
      </c>
      <c r="L144" s="6">
        <v>1</v>
      </c>
      <c r="M144" s="5">
        <v>2966</v>
      </c>
      <c r="N144" s="5" t="s">
        <v>804</v>
      </c>
    </row>
    <row r="145" spans="1:14" s="9" customFormat="1" x14ac:dyDescent="0.3">
      <c r="A145" s="11">
        <v>231</v>
      </c>
      <c r="B145" s="11">
        <v>31</v>
      </c>
      <c r="C145" s="116">
        <v>43</v>
      </c>
      <c r="D145" s="6">
        <v>49</v>
      </c>
      <c r="E145" s="6">
        <v>50</v>
      </c>
      <c r="F145" s="6">
        <v>21</v>
      </c>
      <c r="G145" s="6">
        <v>2100</v>
      </c>
      <c r="H145" s="6">
        <v>49027</v>
      </c>
      <c r="I145" s="6">
        <v>0</v>
      </c>
      <c r="J145" s="6">
        <v>13013</v>
      </c>
      <c r="K145" s="6">
        <v>1041</v>
      </c>
      <c r="L145" s="6">
        <v>0</v>
      </c>
      <c r="M145" s="5">
        <v>14387</v>
      </c>
      <c r="N145" s="5" t="s">
        <v>805</v>
      </c>
    </row>
    <row r="146" spans="1:14" s="9" customFormat="1" x14ac:dyDescent="0.3">
      <c r="A146" s="11">
        <v>231</v>
      </c>
      <c r="B146" s="11">
        <v>31</v>
      </c>
      <c r="C146" s="116">
        <v>43</v>
      </c>
      <c r="D146" s="6">
        <v>49</v>
      </c>
      <c r="E146" s="6">
        <v>50</v>
      </c>
      <c r="F146" s="6">
        <v>21</v>
      </c>
      <c r="G146" s="6">
        <v>2100</v>
      </c>
      <c r="H146" s="6">
        <v>49027</v>
      </c>
      <c r="I146" s="6">
        <v>0</v>
      </c>
      <c r="J146" s="6">
        <v>13013</v>
      </c>
      <c r="K146" s="6">
        <v>1041</v>
      </c>
      <c r="L146" s="6">
        <v>1</v>
      </c>
      <c r="M146" s="5">
        <v>5933</v>
      </c>
      <c r="N146" s="5" t="s">
        <v>806</v>
      </c>
    </row>
    <row r="147" spans="1:14" s="9" customFormat="1" x14ac:dyDescent="0.3">
      <c r="A147" s="11">
        <v>231</v>
      </c>
      <c r="B147" s="11">
        <v>31</v>
      </c>
      <c r="C147" s="116">
        <v>43</v>
      </c>
      <c r="D147" s="6">
        <v>49</v>
      </c>
      <c r="E147" s="6">
        <v>50</v>
      </c>
      <c r="F147" s="6">
        <v>21</v>
      </c>
      <c r="G147" s="6">
        <v>2100</v>
      </c>
      <c r="H147" s="6">
        <v>49027</v>
      </c>
      <c r="I147" s="6">
        <v>0</v>
      </c>
      <c r="J147" s="6">
        <v>13013</v>
      </c>
      <c r="K147" s="6">
        <v>1045</v>
      </c>
      <c r="L147" s="6">
        <v>0</v>
      </c>
      <c r="M147" s="5">
        <v>122287</v>
      </c>
      <c r="N147" s="5" t="s">
        <v>805</v>
      </c>
    </row>
    <row r="148" spans="1:14" s="9" customFormat="1" x14ac:dyDescent="0.3">
      <c r="A148" s="11">
        <v>231</v>
      </c>
      <c r="B148" s="11">
        <v>31</v>
      </c>
      <c r="C148" s="116">
        <v>43</v>
      </c>
      <c r="D148" s="6">
        <v>49</v>
      </c>
      <c r="E148" s="6">
        <v>50</v>
      </c>
      <c r="F148" s="6">
        <v>21</v>
      </c>
      <c r="G148" s="6">
        <v>2100</v>
      </c>
      <c r="H148" s="6">
        <v>49027</v>
      </c>
      <c r="I148" s="6">
        <v>0</v>
      </c>
      <c r="J148" s="6">
        <v>13013</v>
      </c>
      <c r="K148" s="6">
        <v>1045</v>
      </c>
      <c r="L148" s="6">
        <v>1</v>
      </c>
      <c r="M148" s="5">
        <v>50428</v>
      </c>
      <c r="N148" s="5" t="s">
        <v>806</v>
      </c>
    </row>
    <row r="149" spans="1:14" s="9" customFormat="1" x14ac:dyDescent="0.3">
      <c r="A149" s="11">
        <v>231</v>
      </c>
      <c r="B149" s="11">
        <v>31</v>
      </c>
      <c r="C149" s="116">
        <v>43</v>
      </c>
      <c r="D149" s="6">
        <v>49</v>
      </c>
      <c r="E149" s="6">
        <v>50</v>
      </c>
      <c r="F149" s="6">
        <v>31</v>
      </c>
      <c r="G149" s="6">
        <v>2100</v>
      </c>
      <c r="H149" s="6">
        <v>49027</v>
      </c>
      <c r="I149" s="6">
        <v>0</v>
      </c>
      <c r="J149" s="6">
        <v>0</v>
      </c>
      <c r="K149" s="6">
        <v>1041</v>
      </c>
      <c r="L149" s="6">
        <v>0</v>
      </c>
      <c r="M149" s="5">
        <v>15141</v>
      </c>
      <c r="N149" s="5" t="s">
        <v>807</v>
      </c>
    </row>
    <row r="150" spans="1:14" s="9" customFormat="1" x14ac:dyDescent="0.3">
      <c r="A150" s="11">
        <v>231</v>
      </c>
      <c r="B150" s="11">
        <v>31</v>
      </c>
      <c r="C150" s="116">
        <v>43</v>
      </c>
      <c r="D150" s="6">
        <v>49</v>
      </c>
      <c r="E150" s="6">
        <v>50</v>
      </c>
      <c r="F150" s="6">
        <v>31</v>
      </c>
      <c r="G150" s="6">
        <v>2100</v>
      </c>
      <c r="H150" s="6">
        <v>49027</v>
      </c>
      <c r="I150" s="6">
        <v>0</v>
      </c>
      <c r="J150" s="6">
        <v>0</v>
      </c>
      <c r="K150" s="6">
        <v>1041</v>
      </c>
      <c r="L150" s="6">
        <v>1</v>
      </c>
      <c r="M150" s="5">
        <v>198</v>
      </c>
      <c r="N150" s="5" t="s">
        <v>808</v>
      </c>
    </row>
    <row r="151" spans="1:14" s="9" customFormat="1" x14ac:dyDescent="0.3">
      <c r="A151" s="11">
        <v>231</v>
      </c>
      <c r="B151" s="11">
        <v>31</v>
      </c>
      <c r="C151" s="116">
        <v>43</v>
      </c>
      <c r="D151" s="6">
        <v>49</v>
      </c>
      <c r="E151" s="6">
        <v>50</v>
      </c>
      <c r="F151" s="6">
        <v>31</v>
      </c>
      <c r="G151" s="6">
        <v>2100</v>
      </c>
      <c r="H151" s="6">
        <v>49027</v>
      </c>
      <c r="I151" s="6">
        <v>0</v>
      </c>
      <c r="J151" s="6">
        <v>13013</v>
      </c>
      <c r="K151" s="6">
        <v>1041</v>
      </c>
      <c r="L151" s="6">
        <v>0</v>
      </c>
      <c r="M151" s="5">
        <v>30281</v>
      </c>
      <c r="N151" s="5" t="s">
        <v>809</v>
      </c>
    </row>
    <row r="152" spans="1:14" s="9" customFormat="1" x14ac:dyDescent="0.3">
      <c r="A152" s="11">
        <v>231</v>
      </c>
      <c r="B152" s="11">
        <v>31</v>
      </c>
      <c r="C152" s="116">
        <v>43</v>
      </c>
      <c r="D152" s="6">
        <v>49</v>
      </c>
      <c r="E152" s="6">
        <v>50</v>
      </c>
      <c r="F152" s="6">
        <v>31</v>
      </c>
      <c r="G152" s="6">
        <v>2100</v>
      </c>
      <c r="H152" s="6">
        <v>49027</v>
      </c>
      <c r="I152" s="6">
        <v>0</v>
      </c>
      <c r="J152" s="6">
        <v>13013</v>
      </c>
      <c r="K152" s="6">
        <v>1041</v>
      </c>
      <c r="L152" s="6">
        <v>1</v>
      </c>
      <c r="M152" s="5">
        <v>396</v>
      </c>
      <c r="N152" s="5" t="s">
        <v>810</v>
      </c>
    </row>
    <row r="153" spans="1:14" s="9" customFormat="1" x14ac:dyDescent="0.3">
      <c r="A153" s="11">
        <v>231</v>
      </c>
      <c r="B153" s="11">
        <v>31</v>
      </c>
      <c r="C153" s="116">
        <v>43</v>
      </c>
      <c r="D153" s="6">
        <v>49</v>
      </c>
      <c r="E153" s="6">
        <v>50</v>
      </c>
      <c r="F153" s="6">
        <v>31</v>
      </c>
      <c r="G153" s="6">
        <v>2100</v>
      </c>
      <c r="H153" s="6">
        <v>49027</v>
      </c>
      <c r="I153" s="6">
        <v>0</v>
      </c>
      <c r="J153" s="6">
        <v>13013</v>
      </c>
      <c r="K153" s="6">
        <v>1045</v>
      </c>
      <c r="L153" s="6">
        <v>0</v>
      </c>
      <c r="M153" s="5">
        <v>257391</v>
      </c>
      <c r="N153" s="5" t="s">
        <v>811</v>
      </c>
    </row>
    <row r="154" spans="1:14" s="9" customFormat="1" x14ac:dyDescent="0.3">
      <c r="A154" s="11">
        <v>231</v>
      </c>
      <c r="B154" s="11">
        <v>31</v>
      </c>
      <c r="C154" s="116">
        <v>43</v>
      </c>
      <c r="D154" s="6">
        <v>49</v>
      </c>
      <c r="E154" s="6">
        <v>50</v>
      </c>
      <c r="F154" s="6">
        <v>31</v>
      </c>
      <c r="G154" s="6">
        <v>2100</v>
      </c>
      <c r="H154" s="6">
        <v>49027</v>
      </c>
      <c r="I154" s="6">
        <v>0</v>
      </c>
      <c r="J154" s="6">
        <v>13013</v>
      </c>
      <c r="K154" s="6">
        <v>1045</v>
      </c>
      <c r="L154" s="6">
        <v>1</v>
      </c>
      <c r="M154" s="5">
        <v>3362</v>
      </c>
      <c r="N154" s="5" t="s">
        <v>812</v>
      </c>
    </row>
    <row r="155" spans="1:14" s="9" customFormat="1" x14ac:dyDescent="0.3">
      <c r="A155" s="11">
        <v>231</v>
      </c>
      <c r="B155" s="11">
        <v>31</v>
      </c>
      <c r="C155" s="116">
        <v>43</v>
      </c>
      <c r="D155" s="6">
        <v>49</v>
      </c>
      <c r="E155" s="6">
        <v>50</v>
      </c>
      <c r="F155" s="6">
        <v>32</v>
      </c>
      <c r="G155" s="6">
        <v>2100</v>
      </c>
      <c r="H155" s="6">
        <v>49027</v>
      </c>
      <c r="I155" s="6">
        <v>0</v>
      </c>
      <c r="J155" s="6">
        <v>0</v>
      </c>
      <c r="K155" s="6">
        <v>1041</v>
      </c>
      <c r="L155" s="6">
        <v>0</v>
      </c>
      <c r="M155" s="5">
        <v>5451</v>
      </c>
      <c r="N155" s="5" t="s">
        <v>813</v>
      </c>
    </row>
    <row r="156" spans="1:14" s="9" customFormat="1" x14ac:dyDescent="0.3">
      <c r="A156" s="11">
        <v>231</v>
      </c>
      <c r="B156" s="11">
        <v>31</v>
      </c>
      <c r="C156" s="116">
        <v>43</v>
      </c>
      <c r="D156" s="6">
        <v>49</v>
      </c>
      <c r="E156" s="6">
        <v>50</v>
      </c>
      <c r="F156" s="6">
        <v>32</v>
      </c>
      <c r="G156" s="6">
        <v>2100</v>
      </c>
      <c r="H156" s="6">
        <v>49027</v>
      </c>
      <c r="I156" s="6">
        <v>0</v>
      </c>
      <c r="J156" s="6">
        <v>0</v>
      </c>
      <c r="K156" s="6">
        <v>1041</v>
      </c>
      <c r="L156" s="6">
        <v>1</v>
      </c>
      <c r="M156" s="5">
        <v>71</v>
      </c>
      <c r="N156" s="5" t="s">
        <v>814</v>
      </c>
    </row>
    <row r="157" spans="1:14" s="9" customFormat="1" x14ac:dyDescent="0.3">
      <c r="A157" s="11">
        <v>231</v>
      </c>
      <c r="B157" s="11">
        <v>31</v>
      </c>
      <c r="C157" s="116">
        <v>43</v>
      </c>
      <c r="D157" s="6">
        <v>49</v>
      </c>
      <c r="E157" s="6">
        <v>50</v>
      </c>
      <c r="F157" s="6">
        <v>32</v>
      </c>
      <c r="G157" s="6">
        <v>2100</v>
      </c>
      <c r="H157" s="6">
        <v>49027</v>
      </c>
      <c r="I157" s="6">
        <v>0</v>
      </c>
      <c r="J157" s="6">
        <v>13013</v>
      </c>
      <c r="K157" s="6">
        <v>1041</v>
      </c>
      <c r="L157" s="6">
        <v>0</v>
      </c>
      <c r="M157" s="5">
        <v>10902</v>
      </c>
      <c r="N157" s="5" t="s">
        <v>815</v>
      </c>
    </row>
    <row r="158" spans="1:14" s="9" customFormat="1" x14ac:dyDescent="0.3">
      <c r="A158" s="11">
        <v>231</v>
      </c>
      <c r="B158" s="11">
        <v>31</v>
      </c>
      <c r="C158" s="116">
        <v>43</v>
      </c>
      <c r="D158" s="6">
        <v>49</v>
      </c>
      <c r="E158" s="6">
        <v>50</v>
      </c>
      <c r="F158" s="6">
        <v>32</v>
      </c>
      <c r="G158" s="6">
        <v>2100</v>
      </c>
      <c r="H158" s="6">
        <v>49027</v>
      </c>
      <c r="I158" s="6">
        <v>0</v>
      </c>
      <c r="J158" s="6">
        <v>13013</v>
      </c>
      <c r="K158" s="6">
        <v>1041</v>
      </c>
      <c r="L158" s="6">
        <v>1</v>
      </c>
      <c r="M158" s="5">
        <v>142</v>
      </c>
      <c r="N158" s="5" t="s">
        <v>816</v>
      </c>
    </row>
    <row r="159" spans="1:14" s="9" customFormat="1" x14ac:dyDescent="0.3">
      <c r="A159" s="11">
        <v>231</v>
      </c>
      <c r="B159" s="11">
        <v>31</v>
      </c>
      <c r="C159" s="116">
        <v>43</v>
      </c>
      <c r="D159" s="6">
        <v>49</v>
      </c>
      <c r="E159" s="6">
        <v>50</v>
      </c>
      <c r="F159" s="6">
        <v>32</v>
      </c>
      <c r="G159" s="6">
        <v>2100</v>
      </c>
      <c r="H159" s="6">
        <v>49027</v>
      </c>
      <c r="I159" s="6">
        <v>0</v>
      </c>
      <c r="J159" s="6">
        <v>13013</v>
      </c>
      <c r="K159" s="6">
        <v>1045</v>
      </c>
      <c r="L159" s="6">
        <v>0</v>
      </c>
      <c r="M159" s="5">
        <v>92666</v>
      </c>
      <c r="N159" s="5" t="s">
        <v>817</v>
      </c>
    </row>
    <row r="160" spans="1:14" s="9" customFormat="1" x14ac:dyDescent="0.3">
      <c r="A160" s="11">
        <v>231</v>
      </c>
      <c r="B160" s="11">
        <v>31</v>
      </c>
      <c r="C160" s="116">
        <v>43</v>
      </c>
      <c r="D160" s="6">
        <v>49</v>
      </c>
      <c r="E160" s="6">
        <v>50</v>
      </c>
      <c r="F160" s="6">
        <v>32</v>
      </c>
      <c r="G160" s="6">
        <v>2100</v>
      </c>
      <c r="H160" s="6">
        <v>49027</v>
      </c>
      <c r="I160" s="6">
        <v>0</v>
      </c>
      <c r="J160" s="6">
        <v>13013</v>
      </c>
      <c r="K160" s="6">
        <v>1045</v>
      </c>
      <c r="L160" s="6">
        <v>1</v>
      </c>
      <c r="M160" s="5">
        <v>1210</v>
      </c>
      <c r="N160" s="5" t="s">
        <v>818</v>
      </c>
    </row>
    <row r="161" spans="1:15" s="9" customFormat="1" x14ac:dyDescent="0.3">
      <c r="A161" s="11">
        <v>231</v>
      </c>
      <c r="B161" s="11">
        <v>30</v>
      </c>
      <c r="C161" s="116">
        <v>43</v>
      </c>
      <c r="D161" s="6">
        <v>49</v>
      </c>
      <c r="E161" s="6">
        <v>51</v>
      </c>
      <c r="F161" s="6">
        <v>34</v>
      </c>
      <c r="G161" s="6">
        <v>2100</v>
      </c>
      <c r="H161" s="6">
        <v>49027</v>
      </c>
      <c r="I161" s="6">
        <v>0</v>
      </c>
      <c r="J161" s="6">
        <v>0</v>
      </c>
      <c r="K161" s="6">
        <v>1041</v>
      </c>
      <c r="L161" s="6">
        <v>0</v>
      </c>
      <c r="M161" s="5">
        <v>2104</v>
      </c>
      <c r="N161" s="5" t="s">
        <v>819</v>
      </c>
    </row>
    <row r="162" spans="1:15" s="9" customFormat="1" x14ac:dyDescent="0.3">
      <c r="A162" s="11">
        <v>231</v>
      </c>
      <c r="B162" s="11">
        <v>30</v>
      </c>
      <c r="C162" s="116">
        <v>43</v>
      </c>
      <c r="D162" s="6">
        <v>49</v>
      </c>
      <c r="E162" s="6">
        <v>51</v>
      </c>
      <c r="F162" s="6">
        <v>34</v>
      </c>
      <c r="G162" s="6">
        <v>2100</v>
      </c>
      <c r="H162" s="6">
        <v>49027</v>
      </c>
      <c r="I162" s="6">
        <v>0</v>
      </c>
      <c r="J162" s="6">
        <v>13013</v>
      </c>
      <c r="K162" s="6">
        <v>1041</v>
      </c>
      <c r="L162" s="6">
        <v>0</v>
      </c>
      <c r="M162" s="5">
        <v>4209</v>
      </c>
      <c r="N162" s="5" t="s">
        <v>819</v>
      </c>
    </row>
    <row r="163" spans="1:15" s="9" customFormat="1" x14ac:dyDescent="0.3">
      <c r="A163" s="11">
        <v>231</v>
      </c>
      <c r="B163" s="11">
        <v>30</v>
      </c>
      <c r="C163" s="116">
        <v>43</v>
      </c>
      <c r="D163" s="6">
        <v>49</v>
      </c>
      <c r="E163" s="6">
        <v>51</v>
      </c>
      <c r="F163" s="6">
        <v>34</v>
      </c>
      <c r="G163" s="6">
        <v>2100</v>
      </c>
      <c r="H163" s="6">
        <v>49027</v>
      </c>
      <c r="I163" s="6">
        <v>0</v>
      </c>
      <c r="J163" s="6">
        <v>13013</v>
      </c>
      <c r="K163" s="6">
        <v>1045</v>
      </c>
      <c r="L163" s="6">
        <v>0</v>
      </c>
      <c r="M163" s="5">
        <v>35775</v>
      </c>
      <c r="N163" s="5" t="s">
        <v>819</v>
      </c>
    </row>
    <row r="164" spans="1:15" s="9" customFormat="1" x14ac:dyDescent="0.3">
      <c r="A164" s="11">
        <v>231</v>
      </c>
      <c r="B164" s="11">
        <v>30</v>
      </c>
      <c r="C164" s="116">
        <v>43</v>
      </c>
      <c r="D164" s="6">
        <v>49</v>
      </c>
      <c r="E164" s="6">
        <v>51</v>
      </c>
      <c r="F164" s="6">
        <v>37</v>
      </c>
      <c r="G164" s="6">
        <v>2100</v>
      </c>
      <c r="H164" s="6">
        <v>49027</v>
      </c>
      <c r="I164" s="6">
        <v>0</v>
      </c>
      <c r="J164" s="6">
        <v>0</v>
      </c>
      <c r="K164" s="6">
        <v>1041</v>
      </c>
      <c r="L164" s="6">
        <v>0</v>
      </c>
      <c r="M164" s="5">
        <v>4913</v>
      </c>
      <c r="N164" s="5" t="s">
        <v>820</v>
      </c>
    </row>
    <row r="165" spans="1:15" s="9" customFormat="1" x14ac:dyDescent="0.3">
      <c r="A165" s="11">
        <v>231</v>
      </c>
      <c r="B165" s="11">
        <v>30</v>
      </c>
      <c r="C165" s="116">
        <v>43</v>
      </c>
      <c r="D165" s="6">
        <v>49</v>
      </c>
      <c r="E165" s="6">
        <v>51</v>
      </c>
      <c r="F165" s="6">
        <v>37</v>
      </c>
      <c r="G165" s="6">
        <v>2100</v>
      </c>
      <c r="H165" s="6">
        <v>49027</v>
      </c>
      <c r="I165" s="6">
        <v>0</v>
      </c>
      <c r="J165" s="6">
        <v>13013</v>
      </c>
      <c r="K165" s="6">
        <v>1041</v>
      </c>
      <c r="L165" s="6">
        <v>0</v>
      </c>
      <c r="M165" s="5">
        <v>9826</v>
      </c>
      <c r="N165" s="5" t="s">
        <v>821</v>
      </c>
    </row>
    <row r="166" spans="1:15" s="9" customFormat="1" x14ac:dyDescent="0.3">
      <c r="A166" s="11">
        <v>231</v>
      </c>
      <c r="B166" s="11">
        <v>30</v>
      </c>
      <c r="C166" s="116">
        <v>43</v>
      </c>
      <c r="D166" s="6">
        <v>49</v>
      </c>
      <c r="E166" s="6">
        <v>51</v>
      </c>
      <c r="F166" s="6">
        <v>37</v>
      </c>
      <c r="G166" s="6">
        <v>2100</v>
      </c>
      <c r="H166" s="6">
        <v>49027</v>
      </c>
      <c r="I166" s="6">
        <v>0</v>
      </c>
      <c r="J166" s="6">
        <v>13013</v>
      </c>
      <c r="K166" s="6">
        <v>1045</v>
      </c>
      <c r="L166" s="6">
        <v>0</v>
      </c>
      <c r="M166" s="5">
        <v>83520</v>
      </c>
      <c r="N166" s="5" t="s">
        <v>822</v>
      </c>
    </row>
    <row r="167" spans="1:15" s="9" customFormat="1" x14ac:dyDescent="0.3">
      <c r="A167" s="11">
        <v>231</v>
      </c>
      <c r="B167" s="11">
        <v>30</v>
      </c>
      <c r="C167" s="116">
        <v>43</v>
      </c>
      <c r="D167" s="6">
        <v>49</v>
      </c>
      <c r="E167" s="6">
        <v>51</v>
      </c>
      <c r="F167" s="6">
        <v>39</v>
      </c>
      <c r="G167" s="6">
        <v>2100</v>
      </c>
      <c r="H167" s="6">
        <v>49027</v>
      </c>
      <c r="I167" s="6">
        <v>0</v>
      </c>
      <c r="J167" s="6">
        <v>0</v>
      </c>
      <c r="K167" s="6">
        <v>1041</v>
      </c>
      <c r="L167" s="6">
        <v>0</v>
      </c>
      <c r="M167" s="5">
        <v>1418</v>
      </c>
      <c r="N167" s="5" t="s">
        <v>823</v>
      </c>
    </row>
    <row r="168" spans="1:15" s="9" customFormat="1" x14ac:dyDescent="0.3">
      <c r="A168" s="11">
        <v>231</v>
      </c>
      <c r="B168" s="11">
        <v>30</v>
      </c>
      <c r="C168" s="116">
        <v>43</v>
      </c>
      <c r="D168" s="6">
        <v>49</v>
      </c>
      <c r="E168" s="6">
        <v>51</v>
      </c>
      <c r="F168" s="6">
        <v>39</v>
      </c>
      <c r="G168" s="6">
        <v>2100</v>
      </c>
      <c r="H168" s="6">
        <v>49027</v>
      </c>
      <c r="I168" s="6">
        <v>0</v>
      </c>
      <c r="J168" s="6">
        <v>13013</v>
      </c>
      <c r="K168" s="6">
        <v>1041</v>
      </c>
      <c r="L168" s="6">
        <v>0</v>
      </c>
      <c r="M168" s="5">
        <v>2835</v>
      </c>
      <c r="N168" s="5" t="s">
        <v>824</v>
      </c>
    </row>
    <row r="169" spans="1:15" s="9" customFormat="1" x14ac:dyDescent="0.3">
      <c r="A169" s="11">
        <v>231</v>
      </c>
      <c r="B169" s="11">
        <v>30</v>
      </c>
      <c r="C169" s="116">
        <v>43</v>
      </c>
      <c r="D169" s="6">
        <v>49</v>
      </c>
      <c r="E169" s="6">
        <v>51</v>
      </c>
      <c r="F169" s="6">
        <v>39</v>
      </c>
      <c r="G169" s="6">
        <v>2100</v>
      </c>
      <c r="H169" s="6">
        <v>49027</v>
      </c>
      <c r="I169" s="6">
        <v>0</v>
      </c>
      <c r="J169" s="6">
        <v>13013</v>
      </c>
      <c r="K169" s="6">
        <v>1045</v>
      </c>
      <c r="L169" s="6">
        <v>0</v>
      </c>
      <c r="M169" s="5">
        <v>24101</v>
      </c>
      <c r="N169" s="5" t="s">
        <v>825</v>
      </c>
    </row>
    <row r="170" spans="1:15" s="9" customFormat="1" x14ac:dyDescent="0.3">
      <c r="A170" s="11">
        <v>231</v>
      </c>
      <c r="B170" s="11">
        <v>30</v>
      </c>
      <c r="C170" s="116">
        <v>43</v>
      </c>
      <c r="D170" s="6">
        <v>49</v>
      </c>
      <c r="E170" s="6">
        <v>51</v>
      </c>
      <c r="F170" s="6">
        <v>66</v>
      </c>
      <c r="G170" s="6">
        <v>2100</v>
      </c>
      <c r="H170" s="6">
        <v>49027</v>
      </c>
      <c r="I170" s="6">
        <v>0</v>
      </c>
      <c r="J170" s="6">
        <v>0</v>
      </c>
      <c r="K170" s="6">
        <v>1041</v>
      </c>
      <c r="L170" s="6">
        <v>1</v>
      </c>
      <c r="M170" s="5">
        <v>15374</v>
      </c>
      <c r="N170" s="5" t="s">
        <v>826</v>
      </c>
    </row>
    <row r="171" spans="1:15" s="9" customFormat="1" x14ac:dyDescent="0.3">
      <c r="A171" s="11">
        <v>231</v>
      </c>
      <c r="B171" s="11">
        <v>30</v>
      </c>
      <c r="C171" s="116">
        <v>43</v>
      </c>
      <c r="D171" s="6">
        <v>49</v>
      </c>
      <c r="E171" s="6">
        <v>51</v>
      </c>
      <c r="F171" s="6">
        <v>66</v>
      </c>
      <c r="G171" s="6">
        <v>2100</v>
      </c>
      <c r="H171" s="6">
        <v>49027</v>
      </c>
      <c r="I171" s="6">
        <v>0</v>
      </c>
      <c r="J171" s="6">
        <v>13013</v>
      </c>
      <c r="K171" s="6">
        <v>1041</v>
      </c>
      <c r="L171" s="6">
        <v>1</v>
      </c>
      <c r="M171" s="5">
        <v>30748</v>
      </c>
      <c r="N171" s="5" t="s">
        <v>827</v>
      </c>
    </row>
    <row r="172" spans="1:15" s="9" customFormat="1" x14ac:dyDescent="0.3">
      <c r="A172" s="11">
        <v>231</v>
      </c>
      <c r="B172" s="11">
        <v>30</v>
      </c>
      <c r="C172" s="116">
        <v>43</v>
      </c>
      <c r="D172" s="6">
        <v>49</v>
      </c>
      <c r="E172" s="6">
        <v>51</v>
      </c>
      <c r="F172" s="6">
        <v>66</v>
      </c>
      <c r="G172" s="6">
        <v>2100</v>
      </c>
      <c r="H172" s="6">
        <v>49027</v>
      </c>
      <c r="I172" s="6">
        <v>0</v>
      </c>
      <c r="J172" s="6">
        <v>13013</v>
      </c>
      <c r="K172" s="6">
        <v>1045</v>
      </c>
      <c r="L172" s="6">
        <v>1</v>
      </c>
      <c r="M172" s="5">
        <v>261358</v>
      </c>
      <c r="N172" s="5" t="s">
        <v>828</v>
      </c>
    </row>
    <row r="173" spans="1:15" x14ac:dyDescent="0.3">
      <c r="A173" s="11">
        <v>231</v>
      </c>
      <c r="B173" s="11">
        <v>30</v>
      </c>
      <c r="C173" s="116">
        <v>53</v>
      </c>
      <c r="D173" s="6">
        <v>11</v>
      </c>
      <c r="E173" s="6">
        <v>51</v>
      </c>
      <c r="F173" s="6">
        <v>73</v>
      </c>
      <c r="G173" s="38">
        <v>2100</v>
      </c>
      <c r="H173" s="38">
        <v>0</v>
      </c>
      <c r="I173" s="38">
        <v>0</v>
      </c>
      <c r="J173" s="6">
        <v>0</v>
      </c>
      <c r="K173" s="38">
        <v>0</v>
      </c>
      <c r="L173" s="38">
        <v>0</v>
      </c>
      <c r="M173" s="5">
        <v>18000</v>
      </c>
      <c r="N173" s="39" t="s">
        <v>151</v>
      </c>
      <c r="O173"/>
    </row>
    <row r="174" spans="1:15" x14ac:dyDescent="0.3">
      <c r="A174" s="11">
        <v>231</v>
      </c>
      <c r="B174" s="11">
        <v>30</v>
      </c>
      <c r="C174" s="116">
        <v>53</v>
      </c>
      <c r="D174" s="6">
        <v>11</v>
      </c>
      <c r="E174" s="6">
        <v>51</v>
      </c>
      <c r="F174" s="6">
        <v>37</v>
      </c>
      <c r="G174" s="38">
        <v>2100</v>
      </c>
      <c r="H174" s="38">
        <v>0</v>
      </c>
      <c r="I174" s="38">
        <v>0</v>
      </c>
      <c r="J174" s="6">
        <v>0</v>
      </c>
      <c r="K174" s="38">
        <v>0</v>
      </c>
      <c r="L174" s="38">
        <v>0</v>
      </c>
      <c r="M174" s="5">
        <v>150000</v>
      </c>
      <c r="N174" s="39" t="s">
        <v>141</v>
      </c>
      <c r="O174"/>
    </row>
    <row r="175" spans="1:15" x14ac:dyDescent="0.3">
      <c r="A175" s="11">
        <v>231</v>
      </c>
      <c r="B175" s="11">
        <v>30</v>
      </c>
      <c r="C175" s="116">
        <v>53</v>
      </c>
      <c r="D175" s="6">
        <v>11</v>
      </c>
      <c r="E175" s="6">
        <v>51</v>
      </c>
      <c r="F175" s="6">
        <v>36</v>
      </c>
      <c r="G175" s="38">
        <v>2100</v>
      </c>
      <c r="H175" s="38">
        <v>0</v>
      </c>
      <c r="I175" s="38">
        <v>0</v>
      </c>
      <c r="J175" s="6">
        <v>0</v>
      </c>
      <c r="K175" s="38">
        <v>0</v>
      </c>
      <c r="L175" s="38">
        <v>0</v>
      </c>
      <c r="M175" s="5">
        <v>5000</v>
      </c>
      <c r="N175" s="39" t="s">
        <v>140</v>
      </c>
      <c r="O175"/>
    </row>
    <row r="176" spans="1:15" x14ac:dyDescent="0.3">
      <c r="A176" s="11">
        <v>231</v>
      </c>
      <c r="B176" s="11">
        <v>30</v>
      </c>
      <c r="C176" s="116">
        <v>53</v>
      </c>
      <c r="D176" s="6">
        <v>11</v>
      </c>
      <c r="E176" s="6">
        <v>53</v>
      </c>
      <c r="F176" s="6">
        <v>61</v>
      </c>
      <c r="G176" s="38">
        <v>2100</v>
      </c>
      <c r="H176" s="38">
        <v>0</v>
      </c>
      <c r="I176" s="38">
        <v>0</v>
      </c>
      <c r="J176" s="6">
        <v>0</v>
      </c>
      <c r="K176" s="38">
        <v>0</v>
      </c>
      <c r="L176" s="38">
        <v>0</v>
      </c>
      <c r="M176" s="5">
        <v>10000</v>
      </c>
      <c r="N176" s="39" t="s">
        <v>154</v>
      </c>
      <c r="O176"/>
    </row>
    <row r="177" spans="1:15" x14ac:dyDescent="0.3">
      <c r="A177" s="11">
        <v>231</v>
      </c>
      <c r="B177" s="11">
        <v>31</v>
      </c>
      <c r="C177" s="116">
        <v>53</v>
      </c>
      <c r="D177" s="6">
        <v>11</v>
      </c>
      <c r="E177" s="6">
        <v>50</v>
      </c>
      <c r="F177" s="6">
        <v>11</v>
      </c>
      <c r="G177" s="38">
        <v>2100</v>
      </c>
      <c r="H177" s="38">
        <v>0</v>
      </c>
      <c r="I177" s="38">
        <v>0</v>
      </c>
      <c r="J177" s="6">
        <v>0</v>
      </c>
      <c r="K177" s="38">
        <v>0</v>
      </c>
      <c r="L177" s="38">
        <v>0</v>
      </c>
      <c r="M177" s="5">
        <v>9950000</v>
      </c>
      <c r="N177" s="39" t="s">
        <v>132</v>
      </c>
    </row>
    <row r="178" spans="1:15" x14ac:dyDescent="0.3">
      <c r="A178" s="11">
        <v>231</v>
      </c>
      <c r="B178" s="11">
        <v>30</v>
      </c>
      <c r="C178" s="116">
        <v>53</v>
      </c>
      <c r="D178" s="6">
        <v>11</v>
      </c>
      <c r="E178" s="6">
        <v>54</v>
      </c>
      <c r="F178" s="6">
        <v>24</v>
      </c>
      <c r="G178" s="38">
        <v>2100</v>
      </c>
      <c r="H178" s="38">
        <v>0</v>
      </c>
      <c r="I178" s="38">
        <v>0</v>
      </c>
      <c r="J178" s="6">
        <v>0</v>
      </c>
      <c r="K178" s="38">
        <v>0</v>
      </c>
      <c r="L178" s="38">
        <v>0</v>
      </c>
      <c r="M178" s="5">
        <v>20000</v>
      </c>
      <c r="N178" s="39" t="s">
        <v>155</v>
      </c>
      <c r="O178"/>
    </row>
    <row r="179" spans="1:15" x14ac:dyDescent="0.3">
      <c r="A179" s="11">
        <v>231</v>
      </c>
      <c r="B179" s="11">
        <v>30</v>
      </c>
      <c r="C179" s="116">
        <v>53</v>
      </c>
      <c r="D179" s="6">
        <v>11</v>
      </c>
      <c r="E179" s="6">
        <v>51</v>
      </c>
      <c r="F179" s="6">
        <v>39</v>
      </c>
      <c r="G179" s="38">
        <v>2100</v>
      </c>
      <c r="H179" s="38">
        <v>0</v>
      </c>
      <c r="I179" s="38">
        <v>0</v>
      </c>
      <c r="J179" s="6">
        <v>0</v>
      </c>
      <c r="K179" s="38">
        <v>0</v>
      </c>
      <c r="L179" s="38">
        <v>0</v>
      </c>
      <c r="M179" s="5">
        <v>160000</v>
      </c>
      <c r="N179" s="39" t="s">
        <v>142</v>
      </c>
      <c r="O179"/>
    </row>
    <row r="180" spans="1:15" x14ac:dyDescent="0.3">
      <c r="A180" s="11">
        <v>231</v>
      </c>
      <c r="B180" s="11">
        <v>30</v>
      </c>
      <c r="C180" s="116">
        <v>53</v>
      </c>
      <c r="D180" s="6">
        <v>11</v>
      </c>
      <c r="E180" s="6">
        <v>51</v>
      </c>
      <c r="F180" s="6">
        <v>69</v>
      </c>
      <c r="G180" s="38">
        <v>2100</v>
      </c>
      <c r="H180" s="38">
        <v>0</v>
      </c>
      <c r="I180" s="38">
        <v>0</v>
      </c>
      <c r="J180" s="6">
        <v>0</v>
      </c>
      <c r="K180" s="38">
        <v>0</v>
      </c>
      <c r="L180" s="38">
        <v>0</v>
      </c>
      <c r="M180" s="5">
        <v>140000</v>
      </c>
      <c r="N180" s="39" t="s">
        <v>148</v>
      </c>
      <c r="O180"/>
    </row>
    <row r="181" spans="1:15" s="36" customFormat="1" x14ac:dyDescent="0.3">
      <c r="A181" s="11">
        <v>231</v>
      </c>
      <c r="B181" s="11">
        <v>30</v>
      </c>
      <c r="C181" s="116">
        <v>53</v>
      </c>
      <c r="D181" s="6">
        <v>11</v>
      </c>
      <c r="E181" s="6">
        <v>51</v>
      </c>
      <c r="F181" s="6">
        <v>64</v>
      </c>
      <c r="G181" s="38">
        <v>2100</v>
      </c>
      <c r="H181" s="38">
        <v>0</v>
      </c>
      <c r="I181" s="38">
        <v>0</v>
      </c>
      <c r="J181" s="6">
        <v>0</v>
      </c>
      <c r="K181" s="38">
        <v>0</v>
      </c>
      <c r="L181" s="38">
        <v>0</v>
      </c>
      <c r="M181" s="5">
        <v>3000</v>
      </c>
      <c r="N181" s="39" t="s">
        <v>633</v>
      </c>
    </row>
    <row r="182" spans="1:15" x14ac:dyDescent="0.3">
      <c r="A182" s="11">
        <v>231</v>
      </c>
      <c r="B182" s="11">
        <v>30</v>
      </c>
      <c r="C182" s="116">
        <v>53</v>
      </c>
      <c r="D182" s="6">
        <v>11</v>
      </c>
      <c r="E182" s="6">
        <v>51</v>
      </c>
      <c r="F182" s="6">
        <v>32</v>
      </c>
      <c r="G182" s="38">
        <v>2100</v>
      </c>
      <c r="H182" s="38">
        <v>0</v>
      </c>
      <c r="I182" s="38">
        <v>0</v>
      </c>
      <c r="J182" s="6">
        <v>0</v>
      </c>
      <c r="K182" s="38">
        <v>0</v>
      </c>
      <c r="L182" s="38">
        <v>0</v>
      </c>
      <c r="M182" s="5">
        <v>50000</v>
      </c>
      <c r="N182" s="39" t="s">
        <v>138</v>
      </c>
      <c r="O182"/>
    </row>
    <row r="183" spans="1:15" x14ac:dyDescent="0.3">
      <c r="A183" s="11">
        <v>231</v>
      </c>
      <c r="B183" s="11">
        <v>31</v>
      </c>
      <c r="C183" s="116">
        <v>53</v>
      </c>
      <c r="D183" s="6">
        <v>11</v>
      </c>
      <c r="E183" s="6">
        <v>50</v>
      </c>
      <c r="F183" s="6">
        <v>21</v>
      </c>
      <c r="G183" s="38">
        <v>2100</v>
      </c>
      <c r="H183" s="38">
        <v>0</v>
      </c>
      <c r="I183" s="38">
        <v>0</v>
      </c>
      <c r="J183" s="6">
        <v>0</v>
      </c>
      <c r="K183" s="38">
        <v>0</v>
      </c>
      <c r="L183" s="38">
        <v>0</v>
      </c>
      <c r="M183" s="5">
        <v>483000</v>
      </c>
      <c r="N183" s="39" t="s">
        <v>133</v>
      </c>
    </row>
    <row r="184" spans="1:15" x14ac:dyDescent="0.3">
      <c r="A184" s="11">
        <v>231</v>
      </c>
      <c r="B184" s="11">
        <v>30</v>
      </c>
      <c r="C184" s="116">
        <v>53</v>
      </c>
      <c r="D184" s="6">
        <v>11</v>
      </c>
      <c r="E184" s="6">
        <v>51</v>
      </c>
      <c r="F184" s="6">
        <v>71</v>
      </c>
      <c r="G184" s="38">
        <v>2100</v>
      </c>
      <c r="H184" s="38">
        <v>0</v>
      </c>
      <c r="I184" s="38">
        <v>0</v>
      </c>
      <c r="J184" s="6">
        <v>0</v>
      </c>
      <c r="K184" s="38">
        <v>0</v>
      </c>
      <c r="L184" s="38">
        <v>0</v>
      </c>
      <c r="M184" s="5">
        <v>350000</v>
      </c>
      <c r="N184" s="39" t="s">
        <v>149</v>
      </c>
      <c r="O184"/>
    </row>
    <row r="185" spans="1:15" x14ac:dyDescent="0.3">
      <c r="A185" s="11">
        <v>231</v>
      </c>
      <c r="B185" s="11">
        <v>30</v>
      </c>
      <c r="C185" s="116">
        <v>53</v>
      </c>
      <c r="D185" s="6">
        <v>11</v>
      </c>
      <c r="E185" s="6">
        <v>54</v>
      </c>
      <c r="F185" s="6">
        <v>29</v>
      </c>
      <c r="G185" s="38">
        <v>2100</v>
      </c>
      <c r="H185" s="38">
        <v>0</v>
      </c>
      <c r="I185" s="38">
        <v>0</v>
      </c>
      <c r="J185" s="6">
        <v>0</v>
      </c>
      <c r="K185" s="38">
        <v>0</v>
      </c>
      <c r="L185" s="38">
        <v>0</v>
      </c>
      <c r="M185" s="5">
        <v>3000</v>
      </c>
      <c r="N185" s="39" t="s">
        <v>156</v>
      </c>
      <c r="O185"/>
    </row>
    <row r="186" spans="1:15" x14ac:dyDescent="0.3">
      <c r="A186" s="11">
        <v>231</v>
      </c>
      <c r="B186" s="11">
        <v>30</v>
      </c>
      <c r="C186" s="116">
        <v>53</v>
      </c>
      <c r="D186" s="6">
        <v>11</v>
      </c>
      <c r="E186" s="6">
        <v>51</v>
      </c>
      <c r="F186" s="6">
        <v>79</v>
      </c>
      <c r="G186" s="38">
        <v>2100</v>
      </c>
      <c r="H186" s="38">
        <v>0</v>
      </c>
      <c r="I186" s="38">
        <v>0</v>
      </c>
      <c r="J186" s="6">
        <v>0</v>
      </c>
      <c r="K186" s="38">
        <v>0</v>
      </c>
      <c r="L186" s="38">
        <v>0</v>
      </c>
      <c r="M186" s="5">
        <v>30000</v>
      </c>
      <c r="N186" s="39" t="s">
        <v>153</v>
      </c>
      <c r="O186"/>
    </row>
    <row r="187" spans="1:15" x14ac:dyDescent="0.3">
      <c r="A187" s="11">
        <v>231</v>
      </c>
      <c r="B187" s="11">
        <v>31</v>
      </c>
      <c r="C187" s="116">
        <v>53</v>
      </c>
      <c r="D187" s="6">
        <v>11</v>
      </c>
      <c r="E187" s="6">
        <v>50</v>
      </c>
      <c r="F187" s="6">
        <v>29</v>
      </c>
      <c r="G187" s="38">
        <v>2100</v>
      </c>
      <c r="H187" s="38">
        <v>0</v>
      </c>
      <c r="I187" s="38">
        <v>0</v>
      </c>
      <c r="J187" s="6">
        <v>0</v>
      </c>
      <c r="K187" s="38">
        <v>0</v>
      </c>
      <c r="L187" s="38">
        <v>0</v>
      </c>
      <c r="M187" s="5">
        <v>20000</v>
      </c>
      <c r="N187" s="39" t="s">
        <v>134</v>
      </c>
    </row>
    <row r="188" spans="1:15" x14ac:dyDescent="0.3">
      <c r="A188" s="11">
        <v>231</v>
      </c>
      <c r="B188" s="11">
        <v>30</v>
      </c>
      <c r="C188" s="116">
        <v>53</v>
      </c>
      <c r="D188" s="6">
        <v>11</v>
      </c>
      <c r="E188" s="6">
        <v>59</v>
      </c>
      <c r="F188" s="6">
        <v>9</v>
      </c>
      <c r="G188" s="38">
        <v>2100</v>
      </c>
      <c r="H188" s="38">
        <v>0</v>
      </c>
      <c r="I188" s="38">
        <v>0</v>
      </c>
      <c r="J188" s="6">
        <v>0</v>
      </c>
      <c r="K188" s="38">
        <v>0</v>
      </c>
      <c r="L188" s="38">
        <v>0</v>
      </c>
      <c r="M188" s="5">
        <v>500000</v>
      </c>
      <c r="N188" s="39" t="s">
        <v>462</v>
      </c>
      <c r="O188"/>
    </row>
    <row r="189" spans="1:15" s="36" customFormat="1" x14ac:dyDescent="0.3">
      <c r="A189" s="11">
        <v>231</v>
      </c>
      <c r="B189" s="11">
        <v>30</v>
      </c>
      <c r="C189" s="116">
        <v>53</v>
      </c>
      <c r="D189" s="6">
        <v>11</v>
      </c>
      <c r="E189" s="6">
        <v>51</v>
      </c>
      <c r="F189" s="6">
        <v>56</v>
      </c>
      <c r="G189" s="38">
        <v>2100</v>
      </c>
      <c r="H189" s="38">
        <v>0</v>
      </c>
      <c r="I189" s="38">
        <v>0</v>
      </c>
      <c r="J189" s="6">
        <v>0</v>
      </c>
      <c r="K189" s="38">
        <v>0</v>
      </c>
      <c r="L189" s="38">
        <v>0</v>
      </c>
      <c r="M189" s="5">
        <v>150000</v>
      </c>
      <c r="N189" s="39" t="s">
        <v>143</v>
      </c>
    </row>
    <row r="190" spans="1:15" x14ac:dyDescent="0.3">
      <c r="A190" s="11">
        <v>231</v>
      </c>
      <c r="B190" s="11">
        <v>30</v>
      </c>
      <c r="C190" s="116">
        <v>53</v>
      </c>
      <c r="D190" s="6">
        <v>11</v>
      </c>
      <c r="E190" s="6">
        <v>51</v>
      </c>
      <c r="F190" s="6">
        <v>31</v>
      </c>
      <c r="G190" s="38">
        <v>2100</v>
      </c>
      <c r="H190" s="38">
        <v>0</v>
      </c>
      <c r="I190" s="38">
        <v>0</v>
      </c>
      <c r="J190" s="6">
        <v>0</v>
      </c>
      <c r="K190" s="38">
        <v>0</v>
      </c>
      <c r="L190" s="38">
        <v>0</v>
      </c>
      <c r="M190" s="5">
        <v>5000</v>
      </c>
      <c r="N190" s="39" t="s">
        <v>137</v>
      </c>
      <c r="O190"/>
    </row>
    <row r="191" spans="1:15" x14ac:dyDescent="0.3">
      <c r="A191" s="11">
        <v>231</v>
      </c>
      <c r="B191" s="11">
        <v>30</v>
      </c>
      <c r="C191" s="116">
        <v>53</v>
      </c>
      <c r="D191" s="6">
        <v>11</v>
      </c>
      <c r="E191" s="6">
        <v>51</v>
      </c>
      <c r="F191" s="6">
        <v>34</v>
      </c>
      <c r="G191" s="38">
        <v>2100</v>
      </c>
      <c r="H191" s="38">
        <v>0</v>
      </c>
      <c r="I191" s="38">
        <v>0</v>
      </c>
      <c r="J191" s="6">
        <v>0</v>
      </c>
      <c r="K191" s="38">
        <v>0</v>
      </c>
      <c r="L191" s="38">
        <v>0</v>
      </c>
      <c r="M191" s="5">
        <v>230000</v>
      </c>
      <c r="N191" s="39" t="s">
        <v>139</v>
      </c>
      <c r="O191"/>
    </row>
    <row r="192" spans="1:15" x14ac:dyDescent="0.3">
      <c r="A192" s="11">
        <v>231</v>
      </c>
      <c r="B192" s="11">
        <v>30</v>
      </c>
      <c r="C192" s="116">
        <v>53</v>
      </c>
      <c r="D192" s="6">
        <v>11</v>
      </c>
      <c r="E192" s="6">
        <v>51</v>
      </c>
      <c r="F192" s="6">
        <v>72</v>
      </c>
      <c r="G192" s="38">
        <v>2100</v>
      </c>
      <c r="H192" s="38">
        <v>0</v>
      </c>
      <c r="I192" s="38">
        <v>0</v>
      </c>
      <c r="J192" s="6">
        <v>0</v>
      </c>
      <c r="K192" s="38">
        <v>0</v>
      </c>
      <c r="L192" s="38">
        <v>0</v>
      </c>
      <c r="M192" s="5">
        <v>30000</v>
      </c>
      <c r="N192" s="39" t="s">
        <v>150</v>
      </c>
      <c r="O192"/>
    </row>
    <row r="193" spans="1:15" s="36" customFormat="1" x14ac:dyDescent="0.3">
      <c r="A193" s="11">
        <v>231</v>
      </c>
      <c r="B193" s="11">
        <v>30</v>
      </c>
      <c r="C193" s="116">
        <v>53</v>
      </c>
      <c r="D193" s="6">
        <v>11</v>
      </c>
      <c r="E193" s="6">
        <v>51</v>
      </c>
      <c r="F193" s="6">
        <v>23</v>
      </c>
      <c r="G193" s="7">
        <v>2100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5">
        <v>12000</v>
      </c>
      <c r="N193" s="120" t="s">
        <v>630</v>
      </c>
    </row>
    <row r="194" spans="1:15" x14ac:dyDescent="0.3">
      <c r="A194" s="11">
        <v>231</v>
      </c>
      <c r="B194" s="11">
        <v>30</v>
      </c>
      <c r="C194" s="116">
        <v>53</v>
      </c>
      <c r="D194" s="6">
        <v>11</v>
      </c>
      <c r="E194" s="6">
        <v>51</v>
      </c>
      <c r="F194" s="6">
        <v>63</v>
      </c>
      <c r="G194" s="38">
        <v>2100</v>
      </c>
      <c r="H194" s="38">
        <v>0</v>
      </c>
      <c r="I194" s="38">
        <v>0</v>
      </c>
      <c r="J194" s="6">
        <v>0</v>
      </c>
      <c r="K194" s="38">
        <v>0</v>
      </c>
      <c r="L194" s="38">
        <v>0</v>
      </c>
      <c r="M194" s="5">
        <v>25000</v>
      </c>
      <c r="N194" s="39" t="s">
        <v>146</v>
      </c>
      <c r="O194"/>
    </row>
    <row r="195" spans="1:15" x14ac:dyDescent="0.3">
      <c r="A195" s="11">
        <v>231</v>
      </c>
      <c r="B195" s="11">
        <v>30</v>
      </c>
      <c r="C195" s="116">
        <v>53</v>
      </c>
      <c r="D195" s="6">
        <v>11</v>
      </c>
      <c r="E195" s="6">
        <v>51</v>
      </c>
      <c r="F195" s="6">
        <v>61</v>
      </c>
      <c r="G195" s="38">
        <v>2100</v>
      </c>
      <c r="H195" s="38">
        <v>0</v>
      </c>
      <c r="I195" s="38">
        <v>0</v>
      </c>
      <c r="J195" s="6">
        <v>0</v>
      </c>
      <c r="K195" s="38">
        <v>0</v>
      </c>
      <c r="L195" s="38">
        <v>0</v>
      </c>
      <c r="M195" s="5">
        <v>3000</v>
      </c>
      <c r="N195" s="39" t="s">
        <v>144</v>
      </c>
      <c r="O195"/>
    </row>
    <row r="196" spans="1:15" x14ac:dyDescent="0.3">
      <c r="A196" s="11">
        <v>231</v>
      </c>
      <c r="B196" s="11">
        <v>30</v>
      </c>
      <c r="C196" s="116">
        <v>53</v>
      </c>
      <c r="D196" s="6">
        <v>11</v>
      </c>
      <c r="E196" s="6">
        <v>51</v>
      </c>
      <c r="F196" s="6">
        <v>62</v>
      </c>
      <c r="G196" s="38">
        <v>2100</v>
      </c>
      <c r="H196" s="38">
        <v>0</v>
      </c>
      <c r="I196" s="38">
        <v>0</v>
      </c>
      <c r="J196" s="6">
        <v>0</v>
      </c>
      <c r="K196" s="38">
        <v>0</v>
      </c>
      <c r="L196" s="38">
        <v>0</v>
      </c>
      <c r="M196" s="5">
        <v>150000</v>
      </c>
      <c r="N196" s="39" t="s">
        <v>145</v>
      </c>
      <c r="O196"/>
    </row>
    <row r="197" spans="1:15" x14ac:dyDescent="0.3">
      <c r="A197" s="11">
        <v>231</v>
      </c>
      <c r="B197" s="11">
        <v>30</v>
      </c>
      <c r="C197" s="116">
        <v>53</v>
      </c>
      <c r="D197" s="6">
        <v>11</v>
      </c>
      <c r="E197" s="6">
        <v>51</v>
      </c>
      <c r="F197" s="6">
        <v>68</v>
      </c>
      <c r="G197" s="38">
        <v>2100</v>
      </c>
      <c r="H197" s="38">
        <v>0</v>
      </c>
      <c r="I197" s="38">
        <v>0</v>
      </c>
      <c r="J197" s="6">
        <v>0</v>
      </c>
      <c r="K197" s="38">
        <v>0</v>
      </c>
      <c r="L197" s="38">
        <v>0</v>
      </c>
      <c r="M197" s="5">
        <v>61000</v>
      </c>
      <c r="N197" s="39" t="s">
        <v>629</v>
      </c>
      <c r="O197"/>
    </row>
    <row r="198" spans="1:15" x14ac:dyDescent="0.3">
      <c r="A198" s="11">
        <v>231</v>
      </c>
      <c r="B198" s="11">
        <v>31</v>
      </c>
      <c r="C198" s="116">
        <v>53</v>
      </c>
      <c r="D198" s="6">
        <v>11</v>
      </c>
      <c r="E198" s="6">
        <v>50</v>
      </c>
      <c r="F198" s="6">
        <v>31</v>
      </c>
      <c r="G198" s="38">
        <v>2100</v>
      </c>
      <c r="H198" s="38">
        <v>0</v>
      </c>
      <c r="I198" s="38">
        <v>0</v>
      </c>
      <c r="J198" s="6">
        <v>0</v>
      </c>
      <c r="K198" s="38">
        <v>0</v>
      </c>
      <c r="L198" s="38">
        <v>0</v>
      </c>
      <c r="M198" s="5">
        <v>2487500</v>
      </c>
      <c r="N198" s="39" t="s">
        <v>135</v>
      </c>
    </row>
    <row r="199" spans="1:15" x14ac:dyDescent="0.3">
      <c r="A199" s="11">
        <v>231</v>
      </c>
      <c r="B199" s="11">
        <v>30</v>
      </c>
      <c r="C199" s="116">
        <v>53</v>
      </c>
      <c r="D199" s="6">
        <v>11</v>
      </c>
      <c r="E199" s="6">
        <v>51</v>
      </c>
      <c r="F199" s="6">
        <v>67</v>
      </c>
      <c r="G199" s="38">
        <v>2100</v>
      </c>
      <c r="H199" s="38">
        <v>0</v>
      </c>
      <c r="I199" s="38">
        <v>0</v>
      </c>
      <c r="J199" s="6">
        <v>0</v>
      </c>
      <c r="K199" s="38">
        <v>0</v>
      </c>
      <c r="L199" s="38">
        <v>0</v>
      </c>
      <c r="M199" s="5">
        <v>100000</v>
      </c>
      <c r="N199" s="39" t="s">
        <v>147</v>
      </c>
      <c r="O199"/>
    </row>
    <row r="200" spans="1:15" x14ac:dyDescent="0.3">
      <c r="A200" s="11">
        <v>231</v>
      </c>
      <c r="B200" s="11">
        <v>30</v>
      </c>
      <c r="C200" s="116">
        <v>53</v>
      </c>
      <c r="D200" s="6">
        <v>11</v>
      </c>
      <c r="E200" s="6">
        <v>51</v>
      </c>
      <c r="F200" s="6">
        <v>76</v>
      </c>
      <c r="G200" s="38">
        <v>2100</v>
      </c>
      <c r="H200" s="38">
        <v>0</v>
      </c>
      <c r="I200" s="38">
        <v>0</v>
      </c>
      <c r="J200" s="6">
        <v>0</v>
      </c>
      <c r="K200" s="38">
        <v>0</v>
      </c>
      <c r="L200" s="38">
        <v>0</v>
      </c>
      <c r="M200" s="5">
        <v>5000</v>
      </c>
      <c r="N200" s="39" t="s">
        <v>152</v>
      </c>
      <c r="O200"/>
    </row>
    <row r="201" spans="1:15" s="36" customFormat="1" x14ac:dyDescent="0.3">
      <c r="A201" s="11">
        <v>231</v>
      </c>
      <c r="B201" s="11">
        <v>30</v>
      </c>
      <c r="C201" s="116">
        <v>53</v>
      </c>
      <c r="D201" s="6">
        <v>11</v>
      </c>
      <c r="E201" s="6">
        <v>51</v>
      </c>
      <c r="F201" s="6">
        <v>92</v>
      </c>
      <c r="G201" s="38">
        <v>2100</v>
      </c>
      <c r="H201" s="38">
        <v>0</v>
      </c>
      <c r="I201" s="38">
        <v>0</v>
      </c>
      <c r="J201" s="6">
        <v>0</v>
      </c>
      <c r="K201" s="38">
        <v>0</v>
      </c>
      <c r="L201" s="38">
        <v>0</v>
      </c>
      <c r="M201" s="5">
        <v>70000</v>
      </c>
      <c r="N201" s="39" t="s">
        <v>632</v>
      </c>
    </row>
    <row r="202" spans="1:15" x14ac:dyDescent="0.3">
      <c r="A202" s="11">
        <v>231</v>
      </c>
      <c r="B202" s="11">
        <v>31</v>
      </c>
      <c r="C202" s="116">
        <v>53</v>
      </c>
      <c r="D202" s="6">
        <v>11</v>
      </c>
      <c r="E202" s="6">
        <v>50</v>
      </c>
      <c r="F202" s="6">
        <v>32</v>
      </c>
      <c r="G202" s="38">
        <v>2100</v>
      </c>
      <c r="H202" s="38">
        <v>0</v>
      </c>
      <c r="I202" s="38">
        <v>0</v>
      </c>
      <c r="J202" s="6">
        <v>0</v>
      </c>
      <c r="K202" s="38">
        <v>0</v>
      </c>
      <c r="L202" s="38">
        <v>0</v>
      </c>
      <c r="M202" s="5">
        <v>895500</v>
      </c>
      <c r="N202" s="39" t="s">
        <v>136</v>
      </c>
    </row>
    <row r="203" spans="1:15" x14ac:dyDescent="0.3">
      <c r="A203" s="11">
        <v>231</v>
      </c>
      <c r="B203" s="11">
        <v>30</v>
      </c>
      <c r="C203" s="116">
        <v>53</v>
      </c>
      <c r="D203" s="6">
        <v>11</v>
      </c>
      <c r="E203" s="6">
        <v>51</v>
      </c>
      <c r="F203" s="6">
        <v>75</v>
      </c>
      <c r="G203" s="38">
        <v>2100</v>
      </c>
      <c r="H203" s="38">
        <v>0</v>
      </c>
      <c r="I203" s="38">
        <v>0</v>
      </c>
      <c r="J203" s="6">
        <v>0</v>
      </c>
      <c r="K203" s="38">
        <v>0</v>
      </c>
      <c r="L203" s="38">
        <v>0</v>
      </c>
      <c r="M203" s="5">
        <v>3000</v>
      </c>
      <c r="N203" s="39" t="s">
        <v>631</v>
      </c>
      <c r="O203"/>
    </row>
    <row r="204" spans="1:15" x14ac:dyDescent="0.3">
      <c r="A204" s="11">
        <v>231</v>
      </c>
      <c r="B204" s="11">
        <v>30</v>
      </c>
      <c r="C204" s="116">
        <v>52</v>
      </c>
      <c r="D204" s="6">
        <v>13</v>
      </c>
      <c r="E204" s="6">
        <v>59</v>
      </c>
      <c r="F204" s="6">
        <v>3</v>
      </c>
      <c r="G204" s="38">
        <v>2200</v>
      </c>
      <c r="H204" s="38">
        <v>0</v>
      </c>
      <c r="I204" s="38">
        <v>0</v>
      </c>
      <c r="J204" s="6">
        <v>0</v>
      </c>
      <c r="K204" s="38">
        <v>0</v>
      </c>
      <c r="L204" s="38">
        <v>0</v>
      </c>
      <c r="M204" s="5">
        <v>100000</v>
      </c>
      <c r="N204" s="39" t="s">
        <v>754</v>
      </c>
      <c r="O204" s="88" t="s">
        <v>852</v>
      </c>
    </row>
    <row r="205" spans="1:15" x14ac:dyDescent="0.3">
      <c r="A205" s="11">
        <v>231</v>
      </c>
      <c r="B205" s="11">
        <v>30</v>
      </c>
      <c r="C205" s="116">
        <v>35</v>
      </c>
      <c r="D205" s="6">
        <v>22</v>
      </c>
      <c r="E205" s="6">
        <v>51</v>
      </c>
      <c r="F205" s="6">
        <v>92</v>
      </c>
      <c r="G205" s="38">
        <v>2200</v>
      </c>
      <c r="H205" s="38">
        <v>0</v>
      </c>
      <c r="I205" s="38">
        <v>0</v>
      </c>
      <c r="J205" s="6">
        <v>0</v>
      </c>
      <c r="K205" s="38">
        <v>0</v>
      </c>
      <c r="L205" s="38">
        <v>0</v>
      </c>
      <c r="M205" s="5">
        <v>78890</v>
      </c>
      <c r="N205" s="39" t="s">
        <v>164</v>
      </c>
      <c r="O205"/>
    </row>
    <row r="206" spans="1:15" x14ac:dyDescent="0.3">
      <c r="A206" s="11">
        <v>231</v>
      </c>
      <c r="B206" s="11">
        <v>30</v>
      </c>
      <c r="C206" s="116">
        <v>61</v>
      </c>
      <c r="D206" s="6">
        <v>71</v>
      </c>
      <c r="E206" s="6">
        <v>59</v>
      </c>
      <c r="F206" s="6">
        <v>1</v>
      </c>
      <c r="G206" s="38">
        <v>2200</v>
      </c>
      <c r="H206" s="38">
        <v>0</v>
      </c>
      <c r="I206" s="38">
        <v>0</v>
      </c>
      <c r="J206" s="6">
        <v>0</v>
      </c>
      <c r="K206" s="38">
        <v>0</v>
      </c>
      <c r="L206" s="38">
        <v>0</v>
      </c>
      <c r="M206" s="20">
        <f>3000000-200000</f>
        <v>2800000</v>
      </c>
      <c r="N206" s="39" t="s">
        <v>165</v>
      </c>
      <c r="O206"/>
    </row>
    <row r="207" spans="1:15" s="19" customFormat="1" x14ac:dyDescent="0.3">
      <c r="A207" s="11">
        <v>231</v>
      </c>
      <c r="B207" s="11">
        <v>30</v>
      </c>
      <c r="C207" s="116">
        <v>61</v>
      </c>
      <c r="D207" s="6">
        <v>71</v>
      </c>
      <c r="E207" s="6">
        <v>59</v>
      </c>
      <c r="F207" s="6">
        <v>1</v>
      </c>
      <c r="G207" s="118">
        <v>2200</v>
      </c>
      <c r="H207" s="118">
        <v>0</v>
      </c>
      <c r="I207" s="118">
        <v>0</v>
      </c>
      <c r="J207" s="121">
        <v>0</v>
      </c>
      <c r="K207" s="118">
        <v>0</v>
      </c>
      <c r="L207" s="118">
        <v>4</v>
      </c>
      <c r="M207" s="20">
        <v>200000</v>
      </c>
      <c r="N207" s="122" t="s">
        <v>781</v>
      </c>
    </row>
    <row r="208" spans="1:15" x14ac:dyDescent="0.3">
      <c r="A208" s="11">
        <v>231</v>
      </c>
      <c r="B208" s="11">
        <v>30</v>
      </c>
      <c r="C208" s="116">
        <v>36</v>
      </c>
      <c r="D208" s="6">
        <v>12</v>
      </c>
      <c r="E208" s="6">
        <v>51</v>
      </c>
      <c r="F208" s="6">
        <v>41</v>
      </c>
      <c r="G208" s="38">
        <v>2200</v>
      </c>
      <c r="H208" s="38">
        <v>988501</v>
      </c>
      <c r="I208" s="38">
        <v>0</v>
      </c>
      <c r="J208" s="6">
        <v>0</v>
      </c>
      <c r="K208" s="38">
        <v>0</v>
      </c>
      <c r="L208" s="38">
        <v>0</v>
      </c>
      <c r="M208" s="5">
        <v>73000</v>
      </c>
      <c r="N208" s="39" t="s">
        <v>159</v>
      </c>
      <c r="O208"/>
    </row>
    <row r="209" spans="1:15" x14ac:dyDescent="0.3">
      <c r="A209" s="11">
        <v>231</v>
      </c>
      <c r="B209" s="11">
        <v>30</v>
      </c>
      <c r="C209" s="116">
        <v>36</v>
      </c>
      <c r="D209" s="6">
        <v>12</v>
      </c>
      <c r="E209" s="6">
        <v>51</v>
      </c>
      <c r="F209" s="6">
        <v>41</v>
      </c>
      <c r="G209" s="38">
        <v>2200</v>
      </c>
      <c r="H209" s="38">
        <v>988502</v>
      </c>
      <c r="I209" s="38">
        <v>0</v>
      </c>
      <c r="J209" s="6">
        <v>0</v>
      </c>
      <c r="K209" s="38">
        <v>0</v>
      </c>
      <c r="L209" s="38">
        <v>0</v>
      </c>
      <c r="M209" s="5">
        <v>84000</v>
      </c>
      <c r="N209" s="39" t="s">
        <v>160</v>
      </c>
      <c r="O209"/>
    </row>
    <row r="210" spans="1:15" x14ac:dyDescent="0.3">
      <c r="A210" s="11">
        <v>231</v>
      </c>
      <c r="B210" s="11">
        <v>30</v>
      </c>
      <c r="C210" s="116">
        <v>22</v>
      </c>
      <c r="D210" s="6">
        <v>12</v>
      </c>
      <c r="E210" s="6">
        <v>51</v>
      </c>
      <c r="F210" s="6">
        <v>41</v>
      </c>
      <c r="G210" s="38">
        <v>2200</v>
      </c>
      <c r="H210" s="38">
        <v>988116</v>
      </c>
      <c r="I210" s="38">
        <v>0</v>
      </c>
      <c r="J210" s="6">
        <v>0</v>
      </c>
      <c r="K210" s="38">
        <v>0</v>
      </c>
      <c r="L210" s="38">
        <v>0</v>
      </c>
      <c r="M210" s="5">
        <v>36000</v>
      </c>
      <c r="N210" s="39" t="s">
        <v>157</v>
      </c>
      <c r="O210"/>
    </row>
    <row r="211" spans="1:15" x14ac:dyDescent="0.3">
      <c r="A211" s="11">
        <v>231</v>
      </c>
      <c r="B211" s="11">
        <v>30</v>
      </c>
      <c r="C211" s="116">
        <v>36</v>
      </c>
      <c r="D211" s="6">
        <v>12</v>
      </c>
      <c r="E211" s="6">
        <v>51</v>
      </c>
      <c r="F211" s="6">
        <v>41</v>
      </c>
      <c r="G211" s="38">
        <v>2200</v>
      </c>
      <c r="H211" s="38">
        <v>988104</v>
      </c>
      <c r="I211" s="38">
        <v>0</v>
      </c>
      <c r="J211" s="6">
        <v>0</v>
      </c>
      <c r="K211" s="38">
        <v>0</v>
      </c>
      <c r="L211" s="38">
        <v>0</v>
      </c>
      <c r="M211" s="5">
        <v>33000</v>
      </c>
      <c r="N211" s="39" t="s">
        <v>158</v>
      </c>
      <c r="O211"/>
    </row>
    <row r="212" spans="1:15" x14ac:dyDescent="0.3">
      <c r="A212" s="11">
        <v>231</v>
      </c>
      <c r="B212" s="11">
        <v>30</v>
      </c>
      <c r="C212" s="116">
        <v>63</v>
      </c>
      <c r="D212" s="6">
        <v>10</v>
      </c>
      <c r="E212" s="6">
        <v>51</v>
      </c>
      <c r="F212" s="6">
        <v>41</v>
      </c>
      <c r="G212" s="38">
        <v>2200</v>
      </c>
      <c r="H212" s="38">
        <v>988105</v>
      </c>
      <c r="I212" s="38">
        <v>0</v>
      </c>
      <c r="J212" s="6">
        <v>0</v>
      </c>
      <c r="K212" s="38">
        <v>0</v>
      </c>
      <c r="L212" s="38">
        <v>0</v>
      </c>
      <c r="M212" s="5">
        <v>25000</v>
      </c>
      <c r="N212" s="39" t="s">
        <v>162</v>
      </c>
      <c r="O212"/>
    </row>
    <row r="213" spans="1:15" x14ac:dyDescent="0.3">
      <c r="A213" s="11">
        <v>231</v>
      </c>
      <c r="B213" s="11">
        <v>30</v>
      </c>
      <c r="C213" s="116">
        <v>63</v>
      </c>
      <c r="D213" s="6">
        <v>10</v>
      </c>
      <c r="E213" s="6">
        <v>51</v>
      </c>
      <c r="F213" s="6">
        <v>41</v>
      </c>
      <c r="G213" s="38">
        <v>2200</v>
      </c>
      <c r="H213" s="38">
        <v>988205</v>
      </c>
      <c r="I213" s="38">
        <v>0</v>
      </c>
      <c r="J213" s="6">
        <v>0</v>
      </c>
      <c r="K213" s="38">
        <v>0</v>
      </c>
      <c r="L213" s="38">
        <v>0</v>
      </c>
      <c r="M213" s="5">
        <v>25000</v>
      </c>
      <c r="N213" s="39" t="s">
        <v>163</v>
      </c>
      <c r="O213"/>
    </row>
    <row r="214" spans="1:15" s="18" customFormat="1" x14ac:dyDescent="0.3">
      <c r="A214" s="11">
        <v>231</v>
      </c>
      <c r="B214" s="11">
        <v>30</v>
      </c>
      <c r="C214" s="116">
        <v>63</v>
      </c>
      <c r="D214" s="6">
        <v>10</v>
      </c>
      <c r="E214" s="6">
        <v>51</v>
      </c>
      <c r="F214" s="6">
        <v>41</v>
      </c>
      <c r="G214" s="38">
        <v>2200</v>
      </c>
      <c r="H214" s="38">
        <v>988023</v>
      </c>
      <c r="I214" s="38">
        <v>0</v>
      </c>
      <c r="J214" s="6">
        <v>0</v>
      </c>
      <c r="K214" s="38">
        <v>0</v>
      </c>
      <c r="L214" s="38">
        <v>0</v>
      </c>
      <c r="M214" s="5">
        <v>908618</v>
      </c>
      <c r="N214" s="39" t="s">
        <v>161</v>
      </c>
    </row>
    <row r="215" spans="1:15" x14ac:dyDescent="0.3">
      <c r="A215" s="11">
        <v>231</v>
      </c>
      <c r="B215" s="11">
        <v>30</v>
      </c>
      <c r="C215" s="116">
        <v>63</v>
      </c>
      <c r="D215" s="6">
        <v>10</v>
      </c>
      <c r="E215" s="6">
        <v>51</v>
      </c>
      <c r="F215" s="6">
        <v>41</v>
      </c>
      <c r="G215" s="38">
        <v>2200</v>
      </c>
      <c r="H215" s="38">
        <v>988025</v>
      </c>
      <c r="I215" s="38">
        <v>0</v>
      </c>
      <c r="J215" s="6">
        <v>0</v>
      </c>
      <c r="K215" s="38">
        <v>0</v>
      </c>
      <c r="L215" s="38">
        <v>0</v>
      </c>
      <c r="M215" s="5">
        <v>1627292</v>
      </c>
      <c r="N215" s="39" t="s">
        <v>609</v>
      </c>
      <c r="O215"/>
    </row>
    <row r="216" spans="1:15" s="13" customFormat="1" x14ac:dyDescent="0.3">
      <c r="A216" s="11">
        <v>231</v>
      </c>
      <c r="B216" s="11">
        <v>30</v>
      </c>
      <c r="C216" s="116">
        <v>63</v>
      </c>
      <c r="D216" s="6">
        <v>10</v>
      </c>
      <c r="E216" s="6">
        <v>51</v>
      </c>
      <c r="F216" s="6">
        <v>41</v>
      </c>
      <c r="G216" s="38">
        <v>2200</v>
      </c>
      <c r="H216" s="38">
        <v>0</v>
      </c>
      <c r="I216" s="38">
        <v>0</v>
      </c>
      <c r="J216" s="6">
        <v>0</v>
      </c>
      <c r="K216" s="38">
        <v>0</v>
      </c>
      <c r="L216" s="38">
        <v>0</v>
      </c>
      <c r="M216" s="5">
        <f>378110+90</f>
        <v>378200</v>
      </c>
      <c r="N216" s="39" t="s">
        <v>42</v>
      </c>
    </row>
    <row r="217" spans="1:15" x14ac:dyDescent="0.3">
      <c r="A217" s="11">
        <v>231</v>
      </c>
      <c r="B217" s="11">
        <v>30</v>
      </c>
      <c r="C217" s="116">
        <v>63</v>
      </c>
      <c r="D217" s="6">
        <v>10</v>
      </c>
      <c r="E217" s="6">
        <v>51</v>
      </c>
      <c r="F217" s="6">
        <v>63</v>
      </c>
      <c r="G217" s="38">
        <v>2200</v>
      </c>
      <c r="H217" s="38">
        <v>0</v>
      </c>
      <c r="I217" s="38">
        <v>0</v>
      </c>
      <c r="J217" s="6">
        <v>0</v>
      </c>
      <c r="K217" s="38">
        <v>0</v>
      </c>
      <c r="L217" s="38">
        <v>0</v>
      </c>
      <c r="M217" s="5">
        <v>6000</v>
      </c>
      <c r="N217" s="39" t="s">
        <v>611</v>
      </c>
      <c r="O217"/>
    </row>
    <row r="218" spans="1:15" x14ac:dyDescent="0.3">
      <c r="A218" s="11">
        <v>231</v>
      </c>
      <c r="B218" s="11">
        <v>30</v>
      </c>
      <c r="C218" s="116">
        <v>34</v>
      </c>
      <c r="D218" s="6">
        <v>21</v>
      </c>
      <c r="E218" s="6">
        <v>51</v>
      </c>
      <c r="F218" s="6">
        <v>69</v>
      </c>
      <c r="G218" s="38">
        <v>2300</v>
      </c>
      <c r="H218" s="38">
        <v>0</v>
      </c>
      <c r="I218" s="38">
        <v>0</v>
      </c>
      <c r="J218" s="6">
        <v>0</v>
      </c>
      <c r="K218" s="38">
        <v>0</v>
      </c>
      <c r="L218" s="38">
        <v>0</v>
      </c>
      <c r="M218" s="5">
        <v>10000</v>
      </c>
      <c r="N218" s="39" t="s">
        <v>166</v>
      </c>
      <c r="O218"/>
    </row>
    <row r="219" spans="1:15" x14ac:dyDescent="0.3">
      <c r="A219" s="11">
        <v>231</v>
      </c>
      <c r="B219" s="11">
        <v>30</v>
      </c>
      <c r="C219" s="116">
        <v>22</v>
      </c>
      <c r="D219" s="6">
        <v>92</v>
      </c>
      <c r="E219" s="6">
        <v>51</v>
      </c>
      <c r="F219" s="6">
        <v>93</v>
      </c>
      <c r="G219" s="38">
        <v>2300</v>
      </c>
      <c r="H219" s="38">
        <v>49541</v>
      </c>
      <c r="I219" s="38">
        <v>0</v>
      </c>
      <c r="J219" s="6">
        <v>0</v>
      </c>
      <c r="K219" s="38">
        <v>0</v>
      </c>
      <c r="L219" s="38">
        <v>0</v>
      </c>
      <c r="M219" s="5">
        <f>9820000-200000</f>
        <v>9620000</v>
      </c>
      <c r="N219" s="39" t="s">
        <v>167</v>
      </c>
      <c r="O219"/>
    </row>
    <row r="220" spans="1:15" x14ac:dyDescent="0.3">
      <c r="A220" s="11">
        <v>231</v>
      </c>
      <c r="B220" s="11">
        <v>30</v>
      </c>
      <c r="C220" s="116">
        <v>10</v>
      </c>
      <c r="D220" s="6">
        <v>14</v>
      </c>
      <c r="E220" s="6">
        <v>52</v>
      </c>
      <c r="F220" s="6">
        <v>22</v>
      </c>
      <c r="G220" s="38">
        <v>2460</v>
      </c>
      <c r="H220" s="38">
        <v>45588</v>
      </c>
      <c r="I220" s="38">
        <v>0</v>
      </c>
      <c r="J220" s="6">
        <v>0</v>
      </c>
      <c r="K220" s="38">
        <v>0</v>
      </c>
      <c r="L220" s="38">
        <v>0</v>
      </c>
      <c r="M220" s="5">
        <v>100000</v>
      </c>
      <c r="N220" s="39" t="s">
        <v>243</v>
      </c>
      <c r="O220"/>
    </row>
    <row r="221" spans="1:15" x14ac:dyDescent="0.3">
      <c r="A221" s="11">
        <v>231</v>
      </c>
      <c r="B221" s="11">
        <v>30</v>
      </c>
      <c r="C221" s="116">
        <v>37</v>
      </c>
      <c r="D221" s="6">
        <v>25</v>
      </c>
      <c r="E221" s="6">
        <v>52</v>
      </c>
      <c r="F221" s="6">
        <v>13</v>
      </c>
      <c r="G221" s="38">
        <v>2460</v>
      </c>
      <c r="H221" s="38">
        <v>39505</v>
      </c>
      <c r="I221" s="38">
        <v>0</v>
      </c>
      <c r="J221" s="6">
        <v>0</v>
      </c>
      <c r="K221" s="38">
        <v>0</v>
      </c>
      <c r="L221" s="38">
        <v>0</v>
      </c>
      <c r="M221" s="5">
        <v>8000</v>
      </c>
      <c r="N221" s="39" t="s">
        <v>694</v>
      </c>
      <c r="O221"/>
    </row>
    <row r="222" spans="1:15" x14ac:dyDescent="0.3">
      <c r="A222" s="11">
        <v>231</v>
      </c>
      <c r="B222" s="11">
        <v>30</v>
      </c>
      <c r="C222" s="116">
        <v>10</v>
      </c>
      <c r="D222" s="6">
        <v>14</v>
      </c>
      <c r="E222" s="6">
        <v>51</v>
      </c>
      <c r="F222" s="6">
        <v>69</v>
      </c>
      <c r="G222" s="38">
        <v>2460</v>
      </c>
      <c r="H222" s="38">
        <v>0</v>
      </c>
      <c r="I222" s="38">
        <v>0</v>
      </c>
      <c r="J222" s="6">
        <v>0</v>
      </c>
      <c r="K222" s="38">
        <v>0</v>
      </c>
      <c r="L222" s="38">
        <v>0</v>
      </c>
      <c r="M222" s="5">
        <f>50000+120000</f>
        <v>170000</v>
      </c>
      <c r="N222" s="39" t="s">
        <v>182</v>
      </c>
      <c r="O222"/>
    </row>
    <row r="223" spans="1:15" x14ac:dyDescent="0.3">
      <c r="A223" s="11">
        <v>231</v>
      </c>
      <c r="B223" s="11">
        <v>30</v>
      </c>
      <c r="C223" s="116">
        <v>34</v>
      </c>
      <c r="D223" s="6">
        <v>21</v>
      </c>
      <c r="E223" s="6">
        <v>51</v>
      </c>
      <c r="F223" s="6">
        <v>39</v>
      </c>
      <c r="G223" s="38">
        <v>2460</v>
      </c>
      <c r="H223" s="38">
        <v>0</v>
      </c>
      <c r="I223" s="38">
        <v>0</v>
      </c>
      <c r="J223" s="6">
        <v>0</v>
      </c>
      <c r="K223" s="38">
        <v>0</v>
      </c>
      <c r="L223" s="38">
        <v>0</v>
      </c>
      <c r="M223" s="5">
        <v>5000</v>
      </c>
      <c r="N223" s="39" t="s">
        <v>172</v>
      </c>
      <c r="O223"/>
    </row>
    <row r="224" spans="1:15" x14ac:dyDescent="0.3">
      <c r="A224" s="11">
        <v>231</v>
      </c>
      <c r="B224" s="11">
        <v>30</v>
      </c>
      <c r="C224" s="116">
        <v>34</v>
      </c>
      <c r="D224" s="6">
        <v>21</v>
      </c>
      <c r="E224" s="6">
        <v>51</v>
      </c>
      <c r="F224" s="6">
        <v>69</v>
      </c>
      <c r="G224" s="38">
        <v>2460</v>
      </c>
      <c r="H224" s="38">
        <v>0</v>
      </c>
      <c r="I224" s="38">
        <v>0</v>
      </c>
      <c r="J224" s="6">
        <v>0</v>
      </c>
      <c r="K224" s="38">
        <v>0</v>
      </c>
      <c r="L224" s="38">
        <v>0</v>
      </c>
      <c r="M224" s="5">
        <v>50000</v>
      </c>
      <c r="N224" s="39" t="s">
        <v>189</v>
      </c>
      <c r="O224"/>
    </row>
    <row r="225" spans="1:15" x14ac:dyDescent="0.3">
      <c r="A225" s="11">
        <v>231</v>
      </c>
      <c r="B225" s="11">
        <v>30</v>
      </c>
      <c r="C225" s="116">
        <v>36</v>
      </c>
      <c r="D225" s="6">
        <v>39</v>
      </c>
      <c r="E225" s="6">
        <v>51</v>
      </c>
      <c r="F225" s="6">
        <v>71</v>
      </c>
      <c r="G225" s="38">
        <v>2460</v>
      </c>
      <c r="H225" s="38">
        <v>69296</v>
      </c>
      <c r="I225" s="38">
        <v>0</v>
      </c>
      <c r="J225" s="6">
        <v>0</v>
      </c>
      <c r="K225" s="38">
        <v>0</v>
      </c>
      <c r="L225" s="38">
        <v>0</v>
      </c>
      <c r="M225" s="5">
        <v>200000</v>
      </c>
      <c r="N225" s="39" t="s">
        <v>239</v>
      </c>
      <c r="O225"/>
    </row>
    <row r="226" spans="1:15" x14ac:dyDescent="0.3">
      <c r="A226" s="11">
        <v>231</v>
      </c>
      <c r="B226" s="11">
        <v>30</v>
      </c>
      <c r="C226" s="116">
        <v>36</v>
      </c>
      <c r="D226" s="6">
        <v>32</v>
      </c>
      <c r="E226" s="6">
        <v>59</v>
      </c>
      <c r="F226" s="6">
        <v>9</v>
      </c>
      <c r="G226" s="38">
        <v>2460</v>
      </c>
      <c r="H226" s="38">
        <v>0</v>
      </c>
      <c r="I226" s="38">
        <v>0</v>
      </c>
      <c r="J226" s="6">
        <v>0</v>
      </c>
      <c r="K226" s="38">
        <v>0</v>
      </c>
      <c r="L226" s="38">
        <v>0</v>
      </c>
      <c r="M226" s="5">
        <v>8000</v>
      </c>
      <c r="N226" s="39" t="s">
        <v>245</v>
      </c>
      <c r="O226"/>
    </row>
    <row r="227" spans="1:15" x14ac:dyDescent="0.3">
      <c r="A227" s="11">
        <v>231</v>
      </c>
      <c r="B227" s="11">
        <v>30</v>
      </c>
      <c r="C227" s="116">
        <v>36</v>
      </c>
      <c r="D227" s="6">
        <v>32</v>
      </c>
      <c r="E227" s="6">
        <v>51</v>
      </c>
      <c r="F227" s="6">
        <v>39</v>
      </c>
      <c r="G227" s="38">
        <v>2460</v>
      </c>
      <c r="H227" s="38">
        <v>0</v>
      </c>
      <c r="I227" s="38">
        <v>0</v>
      </c>
      <c r="J227" s="6">
        <v>0</v>
      </c>
      <c r="K227" s="38">
        <v>0</v>
      </c>
      <c r="L227" s="38">
        <v>0</v>
      </c>
      <c r="M227" s="5">
        <v>20000</v>
      </c>
      <c r="N227" s="39" t="s">
        <v>173</v>
      </c>
      <c r="O227"/>
    </row>
    <row r="228" spans="1:15" x14ac:dyDescent="0.3">
      <c r="A228" s="11">
        <v>231</v>
      </c>
      <c r="B228" s="11">
        <v>30</v>
      </c>
      <c r="C228" s="116">
        <v>36</v>
      </c>
      <c r="D228" s="6">
        <v>32</v>
      </c>
      <c r="E228" s="6">
        <v>51</v>
      </c>
      <c r="F228" s="6">
        <v>71</v>
      </c>
      <c r="G228" s="38">
        <v>2460</v>
      </c>
      <c r="H228" s="38">
        <v>11016</v>
      </c>
      <c r="I228" s="38">
        <v>0</v>
      </c>
      <c r="J228" s="6">
        <v>0</v>
      </c>
      <c r="K228" s="38">
        <v>0</v>
      </c>
      <c r="L228" s="38">
        <v>4</v>
      </c>
      <c r="M228" s="5">
        <v>60000</v>
      </c>
      <c r="N228" s="39" t="s">
        <v>235</v>
      </c>
      <c r="O228"/>
    </row>
    <row r="229" spans="1:15" ht="40.950000000000003" customHeight="1" x14ac:dyDescent="0.3">
      <c r="A229" s="11">
        <v>231</v>
      </c>
      <c r="B229" s="11">
        <v>30</v>
      </c>
      <c r="C229" s="116">
        <v>36</v>
      </c>
      <c r="D229" s="6">
        <v>32</v>
      </c>
      <c r="E229" s="6">
        <v>51</v>
      </c>
      <c r="F229" s="6">
        <v>71</v>
      </c>
      <c r="G229" s="38">
        <v>2460</v>
      </c>
      <c r="H229" s="38">
        <v>0</v>
      </c>
      <c r="I229" s="38">
        <v>0</v>
      </c>
      <c r="J229" s="6">
        <v>0</v>
      </c>
      <c r="K229" s="38">
        <v>0</v>
      </c>
      <c r="L229" s="38">
        <v>0</v>
      </c>
      <c r="M229" s="5">
        <v>256626</v>
      </c>
      <c r="N229" s="39" t="s">
        <v>234</v>
      </c>
      <c r="O229"/>
    </row>
    <row r="230" spans="1:15" x14ac:dyDescent="0.3">
      <c r="A230" s="11">
        <v>231</v>
      </c>
      <c r="B230" s="11">
        <v>30</v>
      </c>
      <c r="C230" s="116">
        <v>36</v>
      </c>
      <c r="D230" s="6">
        <v>32</v>
      </c>
      <c r="E230" s="6">
        <v>51</v>
      </c>
      <c r="F230" s="6">
        <v>69</v>
      </c>
      <c r="G230" s="38">
        <v>2460</v>
      </c>
      <c r="H230" s="38">
        <v>0</v>
      </c>
      <c r="I230" s="38">
        <v>0</v>
      </c>
      <c r="J230" s="6">
        <v>0</v>
      </c>
      <c r="K230" s="38">
        <v>0</v>
      </c>
      <c r="L230" s="38">
        <v>0</v>
      </c>
      <c r="M230" s="5">
        <v>50000</v>
      </c>
      <c r="N230" s="39" t="s">
        <v>193</v>
      </c>
      <c r="O230"/>
    </row>
    <row r="231" spans="1:15" x14ac:dyDescent="0.3">
      <c r="A231" s="11">
        <v>231</v>
      </c>
      <c r="B231" s="11">
        <v>30</v>
      </c>
      <c r="C231" s="116">
        <v>36</v>
      </c>
      <c r="D231" s="6">
        <v>32</v>
      </c>
      <c r="E231" s="6">
        <v>51</v>
      </c>
      <c r="F231" s="6">
        <v>69</v>
      </c>
      <c r="G231" s="38">
        <v>2460</v>
      </c>
      <c r="H231" s="38">
        <v>0</v>
      </c>
      <c r="I231" s="38">
        <v>0</v>
      </c>
      <c r="J231" s="6">
        <v>0</v>
      </c>
      <c r="K231" s="38">
        <v>0</v>
      </c>
      <c r="L231" s="38">
        <v>4</v>
      </c>
      <c r="M231" s="5">
        <v>30000</v>
      </c>
      <c r="N231" s="39" t="s">
        <v>194</v>
      </c>
      <c r="O231"/>
    </row>
    <row r="232" spans="1:15" x14ac:dyDescent="0.3">
      <c r="A232" s="11">
        <v>231</v>
      </c>
      <c r="B232" s="11">
        <v>30</v>
      </c>
      <c r="C232" s="116">
        <v>21</v>
      </c>
      <c r="D232" s="6">
        <v>43</v>
      </c>
      <c r="E232" s="6">
        <v>51</v>
      </c>
      <c r="F232" s="6">
        <v>39</v>
      </c>
      <c r="G232" s="38">
        <v>2460</v>
      </c>
      <c r="H232" s="38">
        <v>0</v>
      </c>
      <c r="I232" s="38">
        <v>0</v>
      </c>
      <c r="J232" s="6">
        <v>0</v>
      </c>
      <c r="K232" s="38">
        <v>0</v>
      </c>
      <c r="L232" s="38">
        <v>0</v>
      </c>
      <c r="M232" s="5">
        <v>5000</v>
      </c>
      <c r="N232" s="39" t="s">
        <v>170</v>
      </c>
      <c r="O232"/>
    </row>
    <row r="233" spans="1:15" x14ac:dyDescent="0.3">
      <c r="A233" s="11">
        <v>231</v>
      </c>
      <c r="B233" s="11">
        <v>30</v>
      </c>
      <c r="C233" s="116">
        <v>36</v>
      </c>
      <c r="D233" s="6">
        <v>39</v>
      </c>
      <c r="E233" s="6">
        <v>51</v>
      </c>
      <c r="F233" s="6">
        <v>39</v>
      </c>
      <c r="G233" s="38">
        <v>2460</v>
      </c>
      <c r="H233" s="38">
        <v>0</v>
      </c>
      <c r="I233" s="38">
        <v>0</v>
      </c>
      <c r="J233" s="6">
        <v>0</v>
      </c>
      <c r="K233" s="38">
        <v>0</v>
      </c>
      <c r="L233" s="38">
        <v>0</v>
      </c>
      <c r="M233" s="5">
        <v>20000</v>
      </c>
      <c r="N233" s="39" t="s">
        <v>174</v>
      </c>
      <c r="O233"/>
    </row>
    <row r="234" spans="1:15" x14ac:dyDescent="0.3">
      <c r="A234" s="11">
        <v>231</v>
      </c>
      <c r="B234" s="11">
        <v>30</v>
      </c>
      <c r="C234" s="116">
        <v>36</v>
      </c>
      <c r="D234" s="6">
        <v>39</v>
      </c>
      <c r="E234" s="6">
        <v>51</v>
      </c>
      <c r="F234" s="6">
        <v>66</v>
      </c>
      <c r="G234" s="38">
        <v>2460</v>
      </c>
      <c r="H234" s="38">
        <v>0</v>
      </c>
      <c r="I234" s="38">
        <v>0</v>
      </c>
      <c r="J234" s="6">
        <v>0</v>
      </c>
      <c r="K234" s="38">
        <v>0</v>
      </c>
      <c r="L234" s="38">
        <v>0</v>
      </c>
      <c r="M234" s="5">
        <v>20000</v>
      </c>
      <c r="N234" s="39" t="s">
        <v>180</v>
      </c>
      <c r="O234"/>
    </row>
    <row r="235" spans="1:15" x14ac:dyDescent="0.3">
      <c r="A235" s="11">
        <v>231</v>
      </c>
      <c r="B235" s="11">
        <v>30</v>
      </c>
      <c r="C235" s="116">
        <v>36</v>
      </c>
      <c r="D235" s="6">
        <v>39</v>
      </c>
      <c r="E235" s="6">
        <v>51</v>
      </c>
      <c r="F235" s="6">
        <v>69</v>
      </c>
      <c r="G235" s="38">
        <v>2460</v>
      </c>
      <c r="H235" s="38">
        <v>0</v>
      </c>
      <c r="I235" s="38">
        <v>0</v>
      </c>
      <c r="J235" s="6">
        <v>0</v>
      </c>
      <c r="K235" s="38">
        <v>0</v>
      </c>
      <c r="L235" s="38">
        <v>0</v>
      </c>
      <c r="M235" s="5">
        <v>100000</v>
      </c>
      <c r="N235" s="39" t="s">
        <v>198</v>
      </c>
      <c r="O235"/>
    </row>
    <row r="236" spans="1:15" x14ac:dyDescent="0.3">
      <c r="A236" s="11">
        <v>231</v>
      </c>
      <c r="B236" s="11">
        <v>30</v>
      </c>
      <c r="C236" s="116">
        <v>22</v>
      </c>
      <c r="D236" s="6">
        <v>12</v>
      </c>
      <c r="E236" s="6">
        <v>51</v>
      </c>
      <c r="F236" s="6">
        <v>69</v>
      </c>
      <c r="G236" s="38">
        <v>2460</v>
      </c>
      <c r="H236" s="38">
        <v>0</v>
      </c>
      <c r="I236" s="38">
        <v>0</v>
      </c>
      <c r="J236" s="6">
        <v>0</v>
      </c>
      <c r="K236" s="38">
        <v>0</v>
      </c>
      <c r="L236" s="38">
        <v>0</v>
      </c>
      <c r="M236" s="5">
        <v>50000</v>
      </c>
      <c r="N236" s="39" t="s">
        <v>183</v>
      </c>
      <c r="O236"/>
    </row>
    <row r="237" spans="1:15" x14ac:dyDescent="0.3">
      <c r="A237" s="11">
        <v>231</v>
      </c>
      <c r="B237" s="11">
        <v>30</v>
      </c>
      <c r="C237" s="116">
        <v>22</v>
      </c>
      <c r="D237" s="6">
        <v>23</v>
      </c>
      <c r="E237" s="6">
        <v>51</v>
      </c>
      <c r="F237" s="6">
        <v>64</v>
      </c>
      <c r="G237" s="38">
        <v>2460</v>
      </c>
      <c r="H237" s="38">
        <v>0</v>
      </c>
      <c r="I237" s="38">
        <v>0</v>
      </c>
      <c r="J237" s="6">
        <v>0</v>
      </c>
      <c r="K237" s="38">
        <v>0</v>
      </c>
      <c r="L237" s="38">
        <v>0</v>
      </c>
      <c r="M237" s="5">
        <v>653400</v>
      </c>
      <c r="N237" s="39" t="s">
        <v>647</v>
      </c>
      <c r="O237"/>
    </row>
    <row r="238" spans="1:15" x14ac:dyDescent="0.3">
      <c r="A238" s="11">
        <v>231</v>
      </c>
      <c r="B238" s="11">
        <v>30</v>
      </c>
      <c r="C238" s="116">
        <v>36</v>
      </c>
      <c r="D238" s="6">
        <v>39</v>
      </c>
      <c r="E238" s="6">
        <v>51</v>
      </c>
      <c r="F238" s="6">
        <v>71</v>
      </c>
      <c r="G238" s="38">
        <v>2460</v>
      </c>
      <c r="H238" s="38">
        <v>0</v>
      </c>
      <c r="I238" s="38">
        <v>0</v>
      </c>
      <c r="J238" s="6">
        <v>0</v>
      </c>
      <c r="K238" s="38">
        <v>0</v>
      </c>
      <c r="L238" s="38">
        <v>4</v>
      </c>
      <c r="M238" s="5">
        <v>30000</v>
      </c>
      <c r="N238" s="39" t="s">
        <v>449</v>
      </c>
      <c r="O238"/>
    </row>
    <row r="239" spans="1:15" x14ac:dyDescent="0.3">
      <c r="A239" s="11">
        <v>231</v>
      </c>
      <c r="B239" s="11">
        <v>30</v>
      </c>
      <c r="C239" s="116">
        <v>36</v>
      </c>
      <c r="D239" s="6">
        <v>39</v>
      </c>
      <c r="E239" s="6">
        <v>51</v>
      </c>
      <c r="F239" s="6">
        <v>69</v>
      </c>
      <c r="G239" s="38">
        <v>2460</v>
      </c>
      <c r="H239" s="38">
        <v>0</v>
      </c>
      <c r="I239" s="38">
        <v>0</v>
      </c>
      <c r="J239" s="6">
        <v>0</v>
      </c>
      <c r="K239" s="38">
        <v>0</v>
      </c>
      <c r="L239" s="38">
        <v>1</v>
      </c>
      <c r="M239" s="5">
        <v>10000</v>
      </c>
      <c r="N239" s="39" t="s">
        <v>199</v>
      </c>
      <c r="O239"/>
    </row>
    <row r="240" spans="1:15" x14ac:dyDescent="0.3">
      <c r="A240" s="11">
        <v>231</v>
      </c>
      <c r="B240" s="11">
        <v>30</v>
      </c>
      <c r="C240" s="116">
        <v>37</v>
      </c>
      <c r="D240" s="6">
        <v>33</v>
      </c>
      <c r="E240" s="6">
        <v>54</v>
      </c>
      <c r="F240" s="6">
        <v>94</v>
      </c>
      <c r="G240" s="38">
        <v>2460</v>
      </c>
      <c r="H240" s="38">
        <v>0</v>
      </c>
      <c r="I240" s="38">
        <v>0</v>
      </c>
      <c r="J240" s="6">
        <v>0</v>
      </c>
      <c r="K240" s="38">
        <v>0</v>
      </c>
      <c r="L240" s="38">
        <v>0</v>
      </c>
      <c r="M240" s="5">
        <v>5000</v>
      </c>
      <c r="N240" s="39" t="s">
        <v>244</v>
      </c>
      <c r="O240"/>
    </row>
    <row r="241" spans="1:15" x14ac:dyDescent="0.3">
      <c r="A241" s="11">
        <v>231</v>
      </c>
      <c r="B241" s="11">
        <v>30</v>
      </c>
      <c r="C241" s="116">
        <v>36</v>
      </c>
      <c r="D241" s="6">
        <v>39</v>
      </c>
      <c r="E241" s="6">
        <v>51</v>
      </c>
      <c r="F241" s="6">
        <v>37</v>
      </c>
      <c r="G241" s="38">
        <v>2460</v>
      </c>
      <c r="H241" s="38">
        <v>0</v>
      </c>
      <c r="I241" s="38">
        <v>0</v>
      </c>
      <c r="J241" s="6">
        <v>0</v>
      </c>
      <c r="K241" s="38">
        <v>0</v>
      </c>
      <c r="L241" s="38">
        <v>0</v>
      </c>
      <c r="M241" s="5">
        <v>40000</v>
      </c>
      <c r="N241" s="39" t="s">
        <v>168</v>
      </c>
      <c r="O241"/>
    </row>
    <row r="242" spans="1:15" s="30" customFormat="1" x14ac:dyDescent="0.3">
      <c r="A242" s="11">
        <v>231</v>
      </c>
      <c r="B242" s="11">
        <v>30</v>
      </c>
      <c r="C242" s="116">
        <v>37</v>
      </c>
      <c r="D242" s="6">
        <v>45</v>
      </c>
      <c r="E242" s="6">
        <v>51</v>
      </c>
      <c r="F242" s="6">
        <v>69</v>
      </c>
      <c r="G242" s="38">
        <v>2460</v>
      </c>
      <c r="H242" s="38">
        <v>21004</v>
      </c>
      <c r="I242" s="38">
        <v>0</v>
      </c>
      <c r="J242" s="6">
        <v>0</v>
      </c>
      <c r="K242" s="38">
        <v>0</v>
      </c>
      <c r="L242" s="38">
        <v>0</v>
      </c>
      <c r="M242" s="5">
        <v>4000</v>
      </c>
      <c r="N242" s="39" t="s">
        <v>646</v>
      </c>
    </row>
    <row r="243" spans="1:15" s="36" customFormat="1" x14ac:dyDescent="0.3">
      <c r="A243" s="11">
        <v>231</v>
      </c>
      <c r="B243" s="11">
        <v>30</v>
      </c>
      <c r="C243" s="116">
        <v>37</v>
      </c>
      <c r="D243" s="6">
        <v>45</v>
      </c>
      <c r="E243" s="6">
        <v>51</v>
      </c>
      <c r="F243" s="6">
        <v>69</v>
      </c>
      <c r="G243" s="38">
        <v>2460</v>
      </c>
      <c r="H243" s="38">
        <v>21004</v>
      </c>
      <c r="I243" s="38">
        <v>0</v>
      </c>
      <c r="J243" s="6">
        <v>15011</v>
      </c>
      <c r="K243" s="38">
        <v>1065</v>
      </c>
      <c r="L243" s="38">
        <v>0</v>
      </c>
      <c r="M243" s="5">
        <v>51544</v>
      </c>
      <c r="N243" s="39" t="s">
        <v>646</v>
      </c>
    </row>
    <row r="244" spans="1:15" s="36" customFormat="1" x14ac:dyDescent="0.3">
      <c r="A244" s="11">
        <v>231</v>
      </c>
      <c r="B244" s="11">
        <v>30</v>
      </c>
      <c r="C244" s="116">
        <v>37</v>
      </c>
      <c r="D244" s="6">
        <v>45</v>
      </c>
      <c r="E244" s="6">
        <v>51</v>
      </c>
      <c r="F244" s="6">
        <v>69</v>
      </c>
      <c r="G244" s="38">
        <v>2460</v>
      </c>
      <c r="H244" s="38">
        <v>21004</v>
      </c>
      <c r="I244" s="38">
        <v>0</v>
      </c>
      <c r="J244" s="6">
        <v>0</v>
      </c>
      <c r="K244" s="38">
        <v>1061</v>
      </c>
      <c r="L244" s="38">
        <v>0</v>
      </c>
      <c r="M244" s="5">
        <v>9096</v>
      </c>
      <c r="N244" s="39" t="s">
        <v>646</v>
      </c>
    </row>
    <row r="245" spans="1:15" x14ac:dyDescent="0.3">
      <c r="A245" s="11">
        <v>231</v>
      </c>
      <c r="B245" s="11">
        <v>30</v>
      </c>
      <c r="C245" s="116">
        <v>37</v>
      </c>
      <c r="D245" s="6">
        <v>27</v>
      </c>
      <c r="E245" s="6">
        <v>51</v>
      </c>
      <c r="F245" s="6">
        <v>39</v>
      </c>
      <c r="G245" s="38">
        <v>2460</v>
      </c>
      <c r="H245" s="38">
        <v>0</v>
      </c>
      <c r="I245" s="38">
        <v>0</v>
      </c>
      <c r="J245" s="6">
        <v>0</v>
      </c>
      <c r="K245" s="38">
        <v>0</v>
      </c>
      <c r="L245" s="38">
        <v>0</v>
      </c>
      <c r="M245" s="5">
        <v>3000</v>
      </c>
      <c r="N245" s="39" t="s">
        <v>175</v>
      </c>
      <c r="O245"/>
    </row>
    <row r="246" spans="1:15" ht="30" customHeight="1" x14ac:dyDescent="0.3">
      <c r="A246" s="11">
        <v>231</v>
      </c>
      <c r="B246" s="11">
        <v>30</v>
      </c>
      <c r="C246" s="116">
        <v>37</v>
      </c>
      <c r="D246" s="6">
        <v>23</v>
      </c>
      <c r="E246" s="6">
        <v>51</v>
      </c>
      <c r="F246" s="6">
        <v>69</v>
      </c>
      <c r="G246" s="38">
        <v>2460</v>
      </c>
      <c r="H246" s="38">
        <v>69601</v>
      </c>
      <c r="I246" s="38">
        <v>0</v>
      </c>
      <c r="J246" s="6">
        <v>0</v>
      </c>
      <c r="K246" s="38">
        <v>0</v>
      </c>
      <c r="L246" s="38">
        <v>0</v>
      </c>
      <c r="M246" s="5">
        <v>200000</v>
      </c>
      <c r="N246" s="39" t="s">
        <v>216</v>
      </c>
      <c r="O246"/>
    </row>
    <row r="247" spans="1:15" x14ac:dyDescent="0.3">
      <c r="A247" s="11">
        <v>231</v>
      </c>
      <c r="B247" s="11">
        <v>30</v>
      </c>
      <c r="C247" s="116">
        <v>37</v>
      </c>
      <c r="D247" s="6">
        <v>22</v>
      </c>
      <c r="E247" s="6">
        <v>51</v>
      </c>
      <c r="F247" s="6">
        <v>69</v>
      </c>
      <c r="G247" s="38">
        <v>2460</v>
      </c>
      <c r="H247" s="38">
        <v>0</v>
      </c>
      <c r="I247" s="38">
        <v>0</v>
      </c>
      <c r="J247" s="6">
        <v>0</v>
      </c>
      <c r="K247" s="38">
        <v>0</v>
      </c>
      <c r="L247" s="38">
        <v>0</v>
      </c>
      <c r="M247" s="5">
        <v>15000000</v>
      </c>
      <c r="N247" s="39" t="s">
        <v>205</v>
      </c>
      <c r="O247"/>
    </row>
    <row r="248" spans="1:15" x14ac:dyDescent="0.3">
      <c r="A248" s="11">
        <v>231</v>
      </c>
      <c r="B248" s="11">
        <v>30</v>
      </c>
      <c r="C248" s="116">
        <v>37</v>
      </c>
      <c r="D248" s="6">
        <v>29</v>
      </c>
      <c r="E248" s="6">
        <v>51</v>
      </c>
      <c r="F248" s="6">
        <v>69</v>
      </c>
      <c r="G248" s="38">
        <v>2460</v>
      </c>
      <c r="H248" s="38">
        <v>0</v>
      </c>
      <c r="I248" s="38">
        <v>0</v>
      </c>
      <c r="J248" s="6">
        <v>0</v>
      </c>
      <c r="K248" s="38">
        <v>0</v>
      </c>
      <c r="L248" s="38">
        <v>0</v>
      </c>
      <c r="M248" s="5">
        <v>30000</v>
      </c>
      <c r="N248" s="39" t="s">
        <v>721</v>
      </c>
      <c r="O248"/>
    </row>
    <row r="249" spans="1:15" x14ac:dyDescent="0.3">
      <c r="A249" s="11">
        <v>231</v>
      </c>
      <c r="B249" s="11">
        <v>30</v>
      </c>
      <c r="C249" s="116">
        <v>37</v>
      </c>
      <c r="D249" s="6">
        <v>21</v>
      </c>
      <c r="E249" s="6">
        <v>51</v>
      </c>
      <c r="F249" s="6">
        <v>69</v>
      </c>
      <c r="G249" s="38">
        <v>2460</v>
      </c>
      <c r="H249" s="38">
        <v>0</v>
      </c>
      <c r="I249" s="38">
        <v>0</v>
      </c>
      <c r="J249" s="6">
        <v>0</v>
      </c>
      <c r="K249" s="38">
        <v>0</v>
      </c>
      <c r="L249" s="38">
        <v>0</v>
      </c>
      <c r="M249" s="5">
        <v>20000</v>
      </c>
      <c r="N249" s="39" t="s">
        <v>203</v>
      </c>
      <c r="O249"/>
    </row>
    <row r="250" spans="1:15" x14ac:dyDescent="0.3">
      <c r="A250" s="11">
        <v>231</v>
      </c>
      <c r="B250" s="11">
        <v>30</v>
      </c>
      <c r="C250" s="116">
        <v>37</v>
      </c>
      <c r="D250" s="6">
        <v>22</v>
      </c>
      <c r="E250" s="6">
        <v>51</v>
      </c>
      <c r="F250" s="6">
        <v>69</v>
      </c>
      <c r="G250" s="38">
        <v>2460</v>
      </c>
      <c r="H250" s="38">
        <v>69795</v>
      </c>
      <c r="I250" s="38">
        <v>0</v>
      </c>
      <c r="J250" s="6">
        <v>0</v>
      </c>
      <c r="K250" s="38">
        <v>0</v>
      </c>
      <c r="L250" s="38">
        <v>0</v>
      </c>
      <c r="M250" s="5">
        <v>300000</v>
      </c>
      <c r="N250" s="39" t="s">
        <v>214</v>
      </c>
      <c r="O250"/>
    </row>
    <row r="251" spans="1:15" x14ac:dyDescent="0.3">
      <c r="A251" s="11">
        <v>231</v>
      </c>
      <c r="B251" s="11">
        <v>30</v>
      </c>
      <c r="C251" s="116">
        <v>37</v>
      </c>
      <c r="D251" s="6">
        <v>25</v>
      </c>
      <c r="E251" s="6">
        <v>51</v>
      </c>
      <c r="F251" s="6">
        <v>64</v>
      </c>
      <c r="G251" s="38">
        <v>2460</v>
      </c>
      <c r="H251" s="38">
        <v>69296</v>
      </c>
      <c r="I251" s="38">
        <v>0</v>
      </c>
      <c r="J251" s="6">
        <v>0</v>
      </c>
      <c r="K251" s="38">
        <v>0</v>
      </c>
      <c r="L251" s="38">
        <v>0</v>
      </c>
      <c r="M251" s="5">
        <v>45000</v>
      </c>
      <c r="N251" s="39" t="s">
        <v>178</v>
      </c>
      <c r="O251"/>
    </row>
    <row r="252" spans="1:15" x14ac:dyDescent="0.3">
      <c r="A252" s="11">
        <v>231</v>
      </c>
      <c r="B252" s="11">
        <v>30</v>
      </c>
      <c r="C252" s="116">
        <v>37</v>
      </c>
      <c r="D252" s="6">
        <v>25</v>
      </c>
      <c r="E252" s="6">
        <v>51</v>
      </c>
      <c r="F252" s="6">
        <v>64</v>
      </c>
      <c r="G252" s="38">
        <v>2460</v>
      </c>
      <c r="H252" s="38">
        <v>0</v>
      </c>
      <c r="I252" s="38">
        <v>0</v>
      </c>
      <c r="J252" s="6">
        <v>0</v>
      </c>
      <c r="K252" s="38">
        <v>0</v>
      </c>
      <c r="L252" s="38">
        <v>0</v>
      </c>
      <c r="M252" s="5">
        <v>200000</v>
      </c>
      <c r="N252" s="39" t="s">
        <v>177</v>
      </c>
      <c r="O252"/>
    </row>
    <row r="253" spans="1:15" x14ac:dyDescent="0.3">
      <c r="A253" s="11">
        <v>231</v>
      </c>
      <c r="B253" s="11">
        <v>30</v>
      </c>
      <c r="C253" s="116">
        <v>37</v>
      </c>
      <c r="D253" s="6">
        <v>23</v>
      </c>
      <c r="E253" s="6">
        <v>51</v>
      </c>
      <c r="F253" s="6">
        <v>69</v>
      </c>
      <c r="G253" s="38">
        <v>2460</v>
      </c>
      <c r="H253" s="38">
        <v>0</v>
      </c>
      <c r="I253" s="38">
        <v>0</v>
      </c>
      <c r="J253" s="6">
        <v>0</v>
      </c>
      <c r="K253" s="38">
        <v>0</v>
      </c>
      <c r="L253" s="38">
        <v>0</v>
      </c>
      <c r="M253" s="5">
        <v>300000</v>
      </c>
      <c r="N253" s="39" t="s">
        <v>215</v>
      </c>
      <c r="O253"/>
    </row>
    <row r="254" spans="1:15" ht="30.6" customHeight="1" x14ac:dyDescent="0.3">
      <c r="A254" s="11">
        <v>231</v>
      </c>
      <c r="B254" s="11">
        <v>30</v>
      </c>
      <c r="C254" s="116">
        <v>37</v>
      </c>
      <c r="D254" s="6">
        <v>25</v>
      </c>
      <c r="E254" s="6">
        <v>51</v>
      </c>
      <c r="F254" s="6">
        <v>69</v>
      </c>
      <c r="G254" s="38">
        <v>2460</v>
      </c>
      <c r="H254" s="38">
        <v>69503</v>
      </c>
      <c r="I254" s="38">
        <v>0</v>
      </c>
      <c r="J254" s="6">
        <v>0</v>
      </c>
      <c r="K254" s="38">
        <v>0</v>
      </c>
      <c r="L254" s="38">
        <v>0</v>
      </c>
      <c r="M254" s="5">
        <v>2600000</v>
      </c>
      <c r="N254" s="39" t="s">
        <v>221</v>
      </c>
      <c r="O254"/>
    </row>
    <row r="255" spans="1:15" x14ac:dyDescent="0.3">
      <c r="A255" s="11">
        <v>231</v>
      </c>
      <c r="B255" s="11">
        <v>30</v>
      </c>
      <c r="C255" s="116">
        <v>37</v>
      </c>
      <c r="D255" s="6">
        <v>27</v>
      </c>
      <c r="E255" s="6">
        <v>51</v>
      </c>
      <c r="F255" s="6">
        <v>69</v>
      </c>
      <c r="G255" s="38">
        <v>2460</v>
      </c>
      <c r="H255" s="38">
        <v>69795</v>
      </c>
      <c r="I255" s="38">
        <v>0</v>
      </c>
      <c r="J255" s="6">
        <v>0</v>
      </c>
      <c r="K255" s="38">
        <v>0</v>
      </c>
      <c r="L255" s="38">
        <v>0</v>
      </c>
      <c r="M255" s="5">
        <v>1020000</v>
      </c>
      <c r="N255" s="39" t="s">
        <v>223</v>
      </c>
      <c r="O255"/>
    </row>
    <row r="256" spans="1:15" x14ac:dyDescent="0.3">
      <c r="A256" s="11">
        <v>231</v>
      </c>
      <c r="B256" s="11">
        <v>30</v>
      </c>
      <c r="C256" s="116">
        <v>37</v>
      </c>
      <c r="D256" s="6">
        <v>23</v>
      </c>
      <c r="E256" s="6">
        <v>51</v>
      </c>
      <c r="F256" s="6">
        <v>69</v>
      </c>
      <c r="G256" s="38">
        <v>2460</v>
      </c>
      <c r="H256" s="38">
        <v>69602</v>
      </c>
      <c r="I256" s="38">
        <v>0</v>
      </c>
      <c r="J256" s="6">
        <v>0</v>
      </c>
      <c r="K256" s="38">
        <v>0</v>
      </c>
      <c r="L256" s="38">
        <v>0</v>
      </c>
      <c r="M256" s="5">
        <v>300000</v>
      </c>
      <c r="N256" s="39" t="s">
        <v>217</v>
      </c>
      <c r="O256"/>
    </row>
    <row r="257" spans="1:15" x14ac:dyDescent="0.3">
      <c r="A257" s="11">
        <v>231</v>
      </c>
      <c r="B257" s="11">
        <v>30</v>
      </c>
      <c r="C257" s="116">
        <v>22</v>
      </c>
      <c r="D257" s="6">
        <v>12</v>
      </c>
      <c r="E257" s="6">
        <v>51</v>
      </c>
      <c r="F257" s="6">
        <v>69</v>
      </c>
      <c r="G257" s="38">
        <v>2460</v>
      </c>
      <c r="H257" s="38">
        <v>20082</v>
      </c>
      <c r="I257" s="38">
        <v>0</v>
      </c>
      <c r="J257" s="6">
        <v>0</v>
      </c>
      <c r="K257" s="38">
        <v>0</v>
      </c>
      <c r="L257" s="38">
        <v>0</v>
      </c>
      <c r="M257" s="5">
        <v>301774</v>
      </c>
      <c r="N257" s="39" t="s">
        <v>184</v>
      </c>
      <c r="O257"/>
    </row>
    <row r="258" spans="1:15" x14ac:dyDescent="0.3">
      <c r="A258" s="11">
        <v>231</v>
      </c>
      <c r="B258" s="11">
        <v>30</v>
      </c>
      <c r="C258" s="116">
        <v>22</v>
      </c>
      <c r="D258" s="6">
        <v>29</v>
      </c>
      <c r="E258" s="6">
        <v>51</v>
      </c>
      <c r="F258" s="6">
        <v>69</v>
      </c>
      <c r="G258" s="38">
        <v>2460</v>
      </c>
      <c r="H258" s="38">
        <v>0</v>
      </c>
      <c r="I258" s="38">
        <v>0</v>
      </c>
      <c r="J258" s="6">
        <v>0</v>
      </c>
      <c r="K258" s="38">
        <v>0</v>
      </c>
      <c r="L258" s="38">
        <v>0</v>
      </c>
      <c r="M258" s="5">
        <v>10000</v>
      </c>
      <c r="N258" s="39" t="s">
        <v>188</v>
      </c>
      <c r="O258"/>
    </row>
    <row r="259" spans="1:15" x14ac:dyDescent="0.3">
      <c r="A259" s="11">
        <v>231</v>
      </c>
      <c r="B259" s="11">
        <v>30</v>
      </c>
      <c r="C259" s="116">
        <v>36</v>
      </c>
      <c r="D259" s="6">
        <v>39</v>
      </c>
      <c r="E259" s="6">
        <v>51</v>
      </c>
      <c r="F259" s="6">
        <v>71</v>
      </c>
      <c r="G259" s="38">
        <v>2460</v>
      </c>
      <c r="H259" s="38">
        <v>69650</v>
      </c>
      <c r="I259" s="38">
        <v>0</v>
      </c>
      <c r="J259" s="6">
        <v>0</v>
      </c>
      <c r="K259" s="38">
        <v>0</v>
      </c>
      <c r="L259" s="38">
        <v>0</v>
      </c>
      <c r="M259" s="5">
        <v>15000</v>
      </c>
      <c r="N259" s="39" t="s">
        <v>722</v>
      </c>
      <c r="O259"/>
    </row>
    <row r="260" spans="1:15" s="31" customFormat="1" x14ac:dyDescent="0.3">
      <c r="A260" s="11">
        <v>231</v>
      </c>
      <c r="B260" s="11">
        <v>30</v>
      </c>
      <c r="C260" s="116">
        <v>22</v>
      </c>
      <c r="D260" s="6">
        <v>19</v>
      </c>
      <c r="E260" s="6">
        <v>51</v>
      </c>
      <c r="F260" s="6">
        <v>66</v>
      </c>
      <c r="G260" s="6">
        <v>2460</v>
      </c>
      <c r="H260" s="6">
        <v>0</v>
      </c>
      <c r="I260" s="6">
        <v>0</v>
      </c>
      <c r="J260" s="6">
        <v>0</v>
      </c>
      <c r="K260" s="6">
        <v>0</v>
      </c>
      <c r="L260" s="6">
        <v>1</v>
      </c>
      <c r="M260" s="5">
        <v>100000</v>
      </c>
      <c r="N260" s="3" t="s">
        <v>723</v>
      </c>
    </row>
    <row r="261" spans="1:15" x14ac:dyDescent="0.3">
      <c r="A261" s="11">
        <v>231</v>
      </c>
      <c r="B261" s="11">
        <v>30</v>
      </c>
      <c r="C261" s="116">
        <v>36</v>
      </c>
      <c r="D261" s="6">
        <v>39</v>
      </c>
      <c r="E261" s="6">
        <v>51</v>
      </c>
      <c r="F261" s="6">
        <v>71</v>
      </c>
      <c r="G261" s="38">
        <v>2460</v>
      </c>
      <c r="H261" s="38">
        <v>0</v>
      </c>
      <c r="I261" s="38">
        <v>0</v>
      </c>
      <c r="J261" s="6">
        <v>0</v>
      </c>
      <c r="K261" s="38">
        <v>0</v>
      </c>
      <c r="L261" s="38">
        <v>0</v>
      </c>
      <c r="M261" s="5">
        <v>350000</v>
      </c>
      <c r="N261" s="39" t="s">
        <v>237</v>
      </c>
      <c r="O261"/>
    </row>
    <row r="262" spans="1:15" s="30" customFormat="1" x14ac:dyDescent="0.3">
      <c r="A262" s="11">
        <v>231</v>
      </c>
      <c r="B262" s="11">
        <v>30</v>
      </c>
      <c r="C262" s="116">
        <v>22</v>
      </c>
      <c r="D262" s="6">
        <v>29</v>
      </c>
      <c r="E262" s="6">
        <v>51</v>
      </c>
      <c r="F262" s="6">
        <v>69</v>
      </c>
      <c r="G262" s="6">
        <v>2460</v>
      </c>
      <c r="H262" s="6">
        <v>0</v>
      </c>
      <c r="I262" s="6">
        <v>0</v>
      </c>
      <c r="J262" s="6">
        <v>0</v>
      </c>
      <c r="K262" s="6">
        <v>0</v>
      </c>
      <c r="L262" s="6">
        <v>1</v>
      </c>
      <c r="M262" s="5">
        <v>22700</v>
      </c>
      <c r="N262" s="3" t="s">
        <v>536</v>
      </c>
    </row>
    <row r="263" spans="1:15" x14ac:dyDescent="0.3">
      <c r="A263" s="11">
        <v>231</v>
      </c>
      <c r="B263" s="11">
        <v>30</v>
      </c>
      <c r="C263" s="116">
        <v>22</v>
      </c>
      <c r="D263" s="6">
        <v>19</v>
      </c>
      <c r="E263" s="6">
        <v>51</v>
      </c>
      <c r="F263" s="6">
        <v>39</v>
      </c>
      <c r="G263" s="38">
        <v>2460</v>
      </c>
      <c r="H263" s="38">
        <v>0</v>
      </c>
      <c r="I263" s="38">
        <v>0</v>
      </c>
      <c r="J263" s="6">
        <v>0</v>
      </c>
      <c r="K263" s="38">
        <v>0</v>
      </c>
      <c r="L263" s="38">
        <v>0</v>
      </c>
      <c r="M263" s="5">
        <v>10000</v>
      </c>
      <c r="N263" s="39" t="s">
        <v>171</v>
      </c>
      <c r="O263"/>
    </row>
    <row r="264" spans="1:15" x14ac:dyDescent="0.3">
      <c r="A264" s="11">
        <v>231</v>
      </c>
      <c r="B264" s="11">
        <v>30</v>
      </c>
      <c r="C264" s="116">
        <v>22</v>
      </c>
      <c r="D264" s="6">
        <v>19</v>
      </c>
      <c r="E264" s="6">
        <v>51</v>
      </c>
      <c r="F264" s="6">
        <v>71</v>
      </c>
      <c r="G264" s="38">
        <v>2460</v>
      </c>
      <c r="H264" s="38">
        <v>0</v>
      </c>
      <c r="I264" s="38">
        <v>0</v>
      </c>
      <c r="J264" s="6">
        <v>0</v>
      </c>
      <c r="K264" s="38">
        <v>0</v>
      </c>
      <c r="L264" s="38">
        <v>0</v>
      </c>
      <c r="M264" s="5">
        <v>50000</v>
      </c>
      <c r="N264" s="39" t="s">
        <v>471</v>
      </c>
      <c r="O264"/>
    </row>
    <row r="265" spans="1:15" x14ac:dyDescent="0.3">
      <c r="A265" s="11">
        <v>231</v>
      </c>
      <c r="B265" s="11">
        <v>30</v>
      </c>
      <c r="C265" s="116">
        <v>37</v>
      </c>
      <c r="D265" s="6">
        <v>22</v>
      </c>
      <c r="E265" s="6">
        <v>51</v>
      </c>
      <c r="F265" s="6">
        <v>69</v>
      </c>
      <c r="G265" s="38">
        <v>2460</v>
      </c>
      <c r="H265" s="38">
        <v>0</v>
      </c>
      <c r="I265" s="38">
        <v>0</v>
      </c>
      <c r="J265" s="6">
        <v>0</v>
      </c>
      <c r="K265" s="38">
        <v>0</v>
      </c>
      <c r="L265" s="38">
        <v>7</v>
      </c>
      <c r="M265" s="5">
        <v>16000</v>
      </c>
      <c r="N265" s="39" t="s">
        <v>206</v>
      </c>
      <c r="O265"/>
    </row>
    <row r="266" spans="1:15" x14ac:dyDescent="0.3">
      <c r="A266" s="11">
        <v>231</v>
      </c>
      <c r="B266" s="11">
        <v>30</v>
      </c>
      <c r="C266" s="116">
        <v>10</v>
      </c>
      <c r="D266" s="6">
        <v>14</v>
      </c>
      <c r="E266" s="6">
        <v>51</v>
      </c>
      <c r="F266" s="6">
        <v>92</v>
      </c>
      <c r="G266" s="38">
        <v>2460</v>
      </c>
      <c r="H266" s="38">
        <v>69739</v>
      </c>
      <c r="I266" s="38">
        <v>0</v>
      </c>
      <c r="J266" s="6">
        <v>0</v>
      </c>
      <c r="K266" s="38">
        <v>0</v>
      </c>
      <c r="L266" s="38">
        <v>0</v>
      </c>
      <c r="M266" s="5">
        <v>1700000</v>
      </c>
      <c r="N266" s="39" t="s">
        <v>242</v>
      </c>
      <c r="O266"/>
    </row>
    <row r="267" spans="1:15" ht="28.2" customHeight="1" x14ac:dyDescent="0.3">
      <c r="A267" s="11">
        <v>231</v>
      </c>
      <c r="B267" s="11">
        <v>30</v>
      </c>
      <c r="C267" s="116">
        <v>22</v>
      </c>
      <c r="D267" s="6">
        <v>19</v>
      </c>
      <c r="E267" s="6">
        <v>51</v>
      </c>
      <c r="F267" s="6">
        <v>66</v>
      </c>
      <c r="G267" s="38">
        <v>2460</v>
      </c>
      <c r="H267" s="38">
        <v>0</v>
      </c>
      <c r="I267" s="38">
        <v>0</v>
      </c>
      <c r="J267" s="6">
        <v>0</v>
      </c>
      <c r="K267" s="38">
        <v>0</v>
      </c>
      <c r="L267" s="38">
        <v>0</v>
      </c>
      <c r="M267" s="5">
        <v>120000</v>
      </c>
      <c r="N267" s="39" t="s">
        <v>179</v>
      </c>
      <c r="O267"/>
    </row>
    <row r="268" spans="1:15" x14ac:dyDescent="0.3">
      <c r="A268" s="11">
        <v>231</v>
      </c>
      <c r="B268" s="11">
        <v>30</v>
      </c>
      <c r="C268" s="116">
        <v>37</v>
      </c>
      <c r="D268" s="6">
        <v>27</v>
      </c>
      <c r="E268" s="6">
        <v>51</v>
      </c>
      <c r="F268" s="6">
        <v>69</v>
      </c>
      <c r="G268" s="38">
        <v>2460</v>
      </c>
      <c r="H268" s="38">
        <v>0</v>
      </c>
      <c r="I268" s="38">
        <v>0</v>
      </c>
      <c r="J268" s="6">
        <v>0</v>
      </c>
      <c r="K268" s="38">
        <v>0</v>
      </c>
      <c r="L268" s="38">
        <v>4</v>
      </c>
      <c r="M268" s="5">
        <v>415000</v>
      </c>
      <c r="N268" s="39" t="s">
        <v>222</v>
      </c>
      <c r="O268"/>
    </row>
    <row r="269" spans="1:15" s="32" customFormat="1" ht="28.95" customHeight="1" x14ac:dyDescent="0.3">
      <c r="A269" s="11">
        <v>231</v>
      </c>
      <c r="B269" s="11">
        <v>30</v>
      </c>
      <c r="C269" s="116">
        <v>37</v>
      </c>
      <c r="D269" s="6">
        <v>22</v>
      </c>
      <c r="E269" s="6">
        <v>51</v>
      </c>
      <c r="F269" s="6">
        <v>69</v>
      </c>
      <c r="G269" s="38">
        <v>2460</v>
      </c>
      <c r="H269" s="38">
        <v>65504</v>
      </c>
      <c r="I269" s="38">
        <v>0</v>
      </c>
      <c r="J269" s="6">
        <v>0</v>
      </c>
      <c r="K269" s="38">
        <v>0</v>
      </c>
      <c r="L269" s="38">
        <v>73</v>
      </c>
      <c r="M269" s="5">
        <v>700000</v>
      </c>
      <c r="N269" s="39" t="s">
        <v>210</v>
      </c>
    </row>
    <row r="270" spans="1:15" x14ac:dyDescent="0.3">
      <c r="A270" s="11">
        <v>231</v>
      </c>
      <c r="B270" s="11">
        <v>30</v>
      </c>
      <c r="C270" s="116">
        <v>37</v>
      </c>
      <c r="D270" s="6">
        <v>22</v>
      </c>
      <c r="E270" s="6">
        <v>51</v>
      </c>
      <c r="F270" s="6">
        <v>69</v>
      </c>
      <c r="G270" s="38">
        <v>2460</v>
      </c>
      <c r="H270" s="38">
        <v>65504</v>
      </c>
      <c r="I270" s="38">
        <v>0</v>
      </c>
      <c r="J270" s="6">
        <v>0</v>
      </c>
      <c r="K270" s="38">
        <v>0</v>
      </c>
      <c r="L270" s="38">
        <v>72</v>
      </c>
      <c r="M270" s="5">
        <v>350000</v>
      </c>
      <c r="N270" s="39" t="s">
        <v>209</v>
      </c>
      <c r="O270"/>
    </row>
    <row r="271" spans="1:15" ht="30.6" customHeight="1" x14ac:dyDescent="0.3">
      <c r="A271" s="11">
        <v>231</v>
      </c>
      <c r="B271" s="11">
        <v>30</v>
      </c>
      <c r="C271" s="116">
        <v>37</v>
      </c>
      <c r="D271" s="6">
        <v>22</v>
      </c>
      <c r="E271" s="6">
        <v>51</v>
      </c>
      <c r="F271" s="6">
        <v>69</v>
      </c>
      <c r="G271" s="38">
        <v>2460</v>
      </c>
      <c r="H271" s="38">
        <v>65504</v>
      </c>
      <c r="I271" s="38">
        <v>0</v>
      </c>
      <c r="J271" s="6">
        <v>0</v>
      </c>
      <c r="K271" s="38">
        <v>0</v>
      </c>
      <c r="L271" s="38">
        <v>76</v>
      </c>
      <c r="M271" s="5">
        <v>15000</v>
      </c>
      <c r="N271" s="39" t="s">
        <v>213</v>
      </c>
      <c r="O271"/>
    </row>
    <row r="272" spans="1:15" x14ac:dyDescent="0.3">
      <c r="A272" s="11">
        <v>231</v>
      </c>
      <c r="B272" s="11">
        <v>30</v>
      </c>
      <c r="C272" s="116">
        <v>37</v>
      </c>
      <c r="D272" s="6">
        <v>21</v>
      </c>
      <c r="E272" s="6">
        <v>51</v>
      </c>
      <c r="F272" s="6">
        <v>69</v>
      </c>
      <c r="G272" s="38">
        <v>2460</v>
      </c>
      <c r="H272" s="38">
        <v>65504</v>
      </c>
      <c r="I272" s="38">
        <v>0</v>
      </c>
      <c r="J272" s="6">
        <v>0</v>
      </c>
      <c r="K272" s="38">
        <v>0</v>
      </c>
      <c r="L272" s="38">
        <v>0</v>
      </c>
      <c r="M272" s="5">
        <v>400000</v>
      </c>
      <c r="N272" s="39" t="s">
        <v>204</v>
      </c>
      <c r="O272"/>
    </row>
    <row r="273" spans="1:15" x14ac:dyDescent="0.3">
      <c r="A273" s="11">
        <v>231</v>
      </c>
      <c r="B273" s="11">
        <v>30</v>
      </c>
      <c r="C273" s="116">
        <v>37</v>
      </c>
      <c r="D273" s="6">
        <v>22</v>
      </c>
      <c r="E273" s="6">
        <v>51</v>
      </c>
      <c r="F273" s="6">
        <v>69</v>
      </c>
      <c r="G273" s="38">
        <v>2460</v>
      </c>
      <c r="H273" s="38">
        <v>65504</v>
      </c>
      <c r="I273" s="38">
        <v>0</v>
      </c>
      <c r="J273" s="6">
        <v>0</v>
      </c>
      <c r="K273" s="38">
        <v>0</v>
      </c>
      <c r="L273" s="38">
        <v>74</v>
      </c>
      <c r="M273" s="5">
        <v>800000</v>
      </c>
      <c r="N273" s="39" t="s">
        <v>211</v>
      </c>
      <c r="O273"/>
    </row>
    <row r="274" spans="1:15" x14ac:dyDescent="0.3">
      <c r="A274" s="11">
        <v>231</v>
      </c>
      <c r="B274" s="11">
        <v>30</v>
      </c>
      <c r="C274" s="116">
        <v>37</v>
      </c>
      <c r="D274" s="6">
        <v>22</v>
      </c>
      <c r="E274" s="6">
        <v>51</v>
      </c>
      <c r="F274" s="6">
        <v>69</v>
      </c>
      <c r="G274" s="38">
        <v>2460</v>
      </c>
      <c r="H274" s="38">
        <v>65504</v>
      </c>
      <c r="I274" s="38">
        <v>0</v>
      </c>
      <c r="J274" s="6">
        <v>0</v>
      </c>
      <c r="K274" s="38">
        <v>0</v>
      </c>
      <c r="L274" s="38">
        <v>75</v>
      </c>
      <c r="M274" s="5">
        <v>1762950</v>
      </c>
      <c r="N274" s="39" t="s">
        <v>212</v>
      </c>
      <c r="O274"/>
    </row>
    <row r="275" spans="1:15" x14ac:dyDescent="0.3">
      <c r="A275" s="11">
        <v>231</v>
      </c>
      <c r="B275" s="11">
        <v>30</v>
      </c>
      <c r="C275" s="116">
        <v>37</v>
      </c>
      <c r="D275" s="6">
        <v>22</v>
      </c>
      <c r="E275" s="6">
        <v>51</v>
      </c>
      <c r="F275" s="6">
        <v>69</v>
      </c>
      <c r="G275" s="38">
        <v>2460</v>
      </c>
      <c r="H275" s="38">
        <v>65504</v>
      </c>
      <c r="I275" s="38">
        <v>0</v>
      </c>
      <c r="J275" s="6">
        <v>0</v>
      </c>
      <c r="K275" s="38">
        <v>0</v>
      </c>
      <c r="L275" s="38">
        <v>70</v>
      </c>
      <c r="M275" s="5">
        <v>100000</v>
      </c>
      <c r="N275" s="39" t="s">
        <v>207</v>
      </c>
      <c r="O275"/>
    </row>
    <row r="276" spans="1:15" x14ac:dyDescent="0.3">
      <c r="A276" s="11">
        <v>231</v>
      </c>
      <c r="B276" s="11">
        <v>30</v>
      </c>
      <c r="C276" s="116">
        <v>37</v>
      </c>
      <c r="D276" s="6">
        <v>22</v>
      </c>
      <c r="E276" s="6">
        <v>51</v>
      </c>
      <c r="F276" s="6">
        <v>69</v>
      </c>
      <c r="G276" s="38">
        <v>2460</v>
      </c>
      <c r="H276" s="38">
        <v>65504</v>
      </c>
      <c r="I276" s="38">
        <v>0</v>
      </c>
      <c r="J276" s="6">
        <v>0</v>
      </c>
      <c r="K276" s="38">
        <v>0</v>
      </c>
      <c r="L276" s="38">
        <v>71</v>
      </c>
      <c r="M276" s="5">
        <v>10000</v>
      </c>
      <c r="N276" s="39" t="s">
        <v>208</v>
      </c>
      <c r="O276"/>
    </row>
    <row r="277" spans="1:15" x14ac:dyDescent="0.3">
      <c r="A277" s="11">
        <v>231</v>
      </c>
      <c r="B277" s="11">
        <v>30</v>
      </c>
      <c r="C277" s="116">
        <v>36</v>
      </c>
      <c r="D277" s="6">
        <v>31</v>
      </c>
      <c r="E277" s="6">
        <v>51</v>
      </c>
      <c r="F277" s="6">
        <v>69</v>
      </c>
      <c r="G277" s="38">
        <v>2460</v>
      </c>
      <c r="H277" s="38">
        <v>69450</v>
      </c>
      <c r="I277" s="38">
        <v>0</v>
      </c>
      <c r="J277" s="6">
        <v>0</v>
      </c>
      <c r="K277" s="38">
        <v>0</v>
      </c>
      <c r="L277" s="38">
        <v>0</v>
      </c>
      <c r="M277" s="5">
        <v>140000</v>
      </c>
      <c r="N277" s="39" t="s">
        <v>724</v>
      </c>
      <c r="O277"/>
    </row>
    <row r="278" spans="1:15" ht="34.950000000000003" customHeight="1" x14ac:dyDescent="0.3">
      <c r="A278" s="11">
        <v>231</v>
      </c>
      <c r="B278" s="11">
        <v>30</v>
      </c>
      <c r="C278" s="116">
        <v>36</v>
      </c>
      <c r="D278" s="6">
        <v>31</v>
      </c>
      <c r="E278" s="6">
        <v>51</v>
      </c>
      <c r="F278" s="6">
        <v>37</v>
      </c>
      <c r="G278" s="6">
        <v>2460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5">
        <v>200000</v>
      </c>
      <c r="N278" s="3" t="s">
        <v>623</v>
      </c>
      <c r="O278"/>
    </row>
    <row r="279" spans="1:15" ht="28.2" customHeight="1" x14ac:dyDescent="0.3">
      <c r="A279" s="11">
        <v>231</v>
      </c>
      <c r="B279" s="11">
        <v>30</v>
      </c>
      <c r="C279" s="116">
        <v>36</v>
      </c>
      <c r="D279" s="6">
        <v>31</v>
      </c>
      <c r="E279" s="6">
        <v>51</v>
      </c>
      <c r="F279" s="6">
        <v>71</v>
      </c>
      <c r="G279" s="38">
        <v>2460</v>
      </c>
      <c r="H279" s="38">
        <v>69450</v>
      </c>
      <c r="I279" s="38">
        <v>0</v>
      </c>
      <c r="J279" s="6">
        <v>0</v>
      </c>
      <c r="K279" s="38">
        <v>0</v>
      </c>
      <c r="L279" s="38">
        <v>0</v>
      </c>
      <c r="M279" s="5">
        <v>230000</v>
      </c>
      <c r="N279" s="39" t="s">
        <v>233</v>
      </c>
      <c r="O279"/>
    </row>
    <row r="280" spans="1:15" x14ac:dyDescent="0.3">
      <c r="A280" s="11">
        <v>231</v>
      </c>
      <c r="B280" s="11">
        <v>30</v>
      </c>
      <c r="C280" s="116">
        <v>37</v>
      </c>
      <c r="D280" s="6">
        <v>22</v>
      </c>
      <c r="E280" s="6">
        <v>51</v>
      </c>
      <c r="F280" s="6">
        <v>69</v>
      </c>
      <c r="G280" s="38">
        <v>2460</v>
      </c>
      <c r="H280" s="38">
        <v>0</v>
      </c>
      <c r="I280" s="38">
        <v>0</v>
      </c>
      <c r="J280" s="6">
        <v>0</v>
      </c>
      <c r="K280" s="38">
        <v>0</v>
      </c>
      <c r="L280" s="38">
        <v>1</v>
      </c>
      <c r="M280" s="5">
        <v>12100</v>
      </c>
      <c r="N280" s="39" t="s">
        <v>448</v>
      </c>
      <c r="O280"/>
    </row>
    <row r="281" spans="1:15" x14ac:dyDescent="0.3">
      <c r="A281" s="11">
        <v>231</v>
      </c>
      <c r="B281" s="11">
        <v>30</v>
      </c>
      <c r="C281" s="116">
        <v>36</v>
      </c>
      <c r="D281" s="6">
        <v>34</v>
      </c>
      <c r="E281" s="6">
        <v>51</v>
      </c>
      <c r="F281" s="6">
        <v>71</v>
      </c>
      <c r="G281" s="38">
        <v>2460</v>
      </c>
      <c r="H281" s="38">
        <v>53320</v>
      </c>
      <c r="I281" s="38">
        <v>0</v>
      </c>
      <c r="J281" s="6">
        <v>0</v>
      </c>
      <c r="K281" s="38">
        <v>0</v>
      </c>
      <c r="L281" s="38">
        <v>0</v>
      </c>
      <c r="M281" s="5">
        <v>825000</v>
      </c>
      <c r="N281" s="39" t="s">
        <v>236</v>
      </c>
      <c r="O281"/>
    </row>
    <row r="282" spans="1:15" s="14" customFormat="1" ht="15.6" customHeight="1" x14ac:dyDescent="0.3">
      <c r="A282" s="11">
        <v>231</v>
      </c>
      <c r="B282" s="11">
        <v>30</v>
      </c>
      <c r="C282" s="116">
        <v>36</v>
      </c>
      <c r="D282" s="6">
        <v>34</v>
      </c>
      <c r="E282" s="6">
        <v>51</v>
      </c>
      <c r="F282" s="6">
        <v>69</v>
      </c>
      <c r="G282" s="38">
        <v>2460</v>
      </c>
      <c r="H282" s="38">
        <v>53320</v>
      </c>
      <c r="I282" s="38">
        <v>0</v>
      </c>
      <c r="J282" s="6">
        <v>0</v>
      </c>
      <c r="K282" s="38">
        <v>0</v>
      </c>
      <c r="L282" s="38">
        <v>0</v>
      </c>
      <c r="M282" s="5">
        <v>20000</v>
      </c>
      <c r="N282" s="39" t="s">
        <v>197</v>
      </c>
    </row>
    <row r="283" spans="1:15" s="14" customFormat="1" x14ac:dyDescent="0.3">
      <c r="A283" s="11">
        <v>231</v>
      </c>
      <c r="B283" s="11">
        <v>30</v>
      </c>
      <c r="C283" s="116">
        <v>37</v>
      </c>
      <c r="D283" s="6">
        <v>45</v>
      </c>
      <c r="E283" s="6">
        <v>51</v>
      </c>
      <c r="F283" s="6">
        <v>69</v>
      </c>
      <c r="G283" s="38">
        <v>2460</v>
      </c>
      <c r="H283" s="38">
        <v>0</v>
      </c>
      <c r="I283" s="38">
        <v>0</v>
      </c>
      <c r="J283" s="6">
        <v>0</v>
      </c>
      <c r="K283" s="38">
        <v>0</v>
      </c>
      <c r="L283" s="38">
        <v>0</v>
      </c>
      <c r="M283" s="5">
        <v>200000</v>
      </c>
      <c r="N283" s="39" t="s">
        <v>224</v>
      </c>
    </row>
    <row r="284" spans="1:15" s="14" customFormat="1" x14ac:dyDescent="0.3">
      <c r="A284" s="11">
        <v>231</v>
      </c>
      <c r="B284" s="11">
        <v>30</v>
      </c>
      <c r="C284" s="116">
        <v>37</v>
      </c>
      <c r="D284" s="6">
        <v>45</v>
      </c>
      <c r="E284" s="6">
        <v>51</v>
      </c>
      <c r="F284" s="6">
        <v>39</v>
      </c>
      <c r="G284" s="38">
        <v>2460</v>
      </c>
      <c r="H284" s="38">
        <v>20628</v>
      </c>
      <c r="I284" s="38">
        <v>0</v>
      </c>
      <c r="J284" s="6">
        <v>0</v>
      </c>
      <c r="K284" s="38">
        <v>0</v>
      </c>
      <c r="L284" s="38">
        <v>0</v>
      </c>
      <c r="M284" s="5">
        <v>5000</v>
      </c>
      <c r="N284" s="39" t="s">
        <v>725</v>
      </c>
    </row>
    <row r="285" spans="1:15" s="14" customFormat="1" x14ac:dyDescent="0.3">
      <c r="A285" s="11">
        <v>231</v>
      </c>
      <c r="B285" s="11">
        <v>30</v>
      </c>
      <c r="C285" s="116">
        <v>37</v>
      </c>
      <c r="D285" s="6">
        <v>45</v>
      </c>
      <c r="E285" s="6">
        <v>51</v>
      </c>
      <c r="F285" s="6">
        <v>71</v>
      </c>
      <c r="G285" s="38">
        <v>2460</v>
      </c>
      <c r="H285" s="38">
        <v>20628</v>
      </c>
      <c r="I285" s="38">
        <v>0</v>
      </c>
      <c r="J285" s="6">
        <v>0</v>
      </c>
      <c r="K285" s="38">
        <v>0</v>
      </c>
      <c r="L285" s="38">
        <v>0</v>
      </c>
      <c r="M285" s="5">
        <v>30000</v>
      </c>
      <c r="N285" s="39" t="s">
        <v>241</v>
      </c>
    </row>
    <row r="286" spans="1:15" s="14" customFormat="1" x14ac:dyDescent="0.3">
      <c r="A286" s="11">
        <v>231</v>
      </c>
      <c r="B286" s="11">
        <v>30</v>
      </c>
      <c r="C286" s="116">
        <v>37</v>
      </c>
      <c r="D286" s="6">
        <v>45</v>
      </c>
      <c r="E286" s="6">
        <v>51</v>
      </c>
      <c r="F286" s="6">
        <v>69</v>
      </c>
      <c r="G286" s="38">
        <v>2460</v>
      </c>
      <c r="H286" s="38">
        <v>20628</v>
      </c>
      <c r="I286" s="38">
        <v>0</v>
      </c>
      <c r="J286" s="6">
        <v>0</v>
      </c>
      <c r="K286" s="38">
        <v>0</v>
      </c>
      <c r="L286" s="38">
        <v>0</v>
      </c>
      <c r="M286" s="5">
        <v>500000</v>
      </c>
      <c r="N286" s="39" t="s">
        <v>726</v>
      </c>
    </row>
    <row r="287" spans="1:15" s="14" customFormat="1" x14ac:dyDescent="0.3">
      <c r="A287" s="11">
        <v>231</v>
      </c>
      <c r="B287" s="11">
        <v>30</v>
      </c>
      <c r="C287" s="116">
        <v>37</v>
      </c>
      <c r="D287" s="6">
        <v>45</v>
      </c>
      <c r="E287" s="6">
        <v>51</v>
      </c>
      <c r="F287" s="6">
        <v>39</v>
      </c>
      <c r="G287" s="38">
        <v>2460</v>
      </c>
      <c r="H287" s="38">
        <v>0</v>
      </c>
      <c r="I287" s="38">
        <v>0</v>
      </c>
      <c r="J287" s="6">
        <v>0</v>
      </c>
      <c r="K287" s="38">
        <v>0</v>
      </c>
      <c r="L287" s="38">
        <v>0</v>
      </c>
      <c r="M287" s="5">
        <v>50000</v>
      </c>
      <c r="N287" s="39" t="s">
        <v>658</v>
      </c>
    </row>
    <row r="288" spans="1:15" s="14" customFormat="1" x14ac:dyDescent="0.3">
      <c r="A288" s="11">
        <v>231</v>
      </c>
      <c r="B288" s="11">
        <v>30</v>
      </c>
      <c r="C288" s="116">
        <v>37</v>
      </c>
      <c r="D288" s="6">
        <v>45</v>
      </c>
      <c r="E288" s="6">
        <v>51</v>
      </c>
      <c r="F288" s="6">
        <v>66</v>
      </c>
      <c r="G288" s="38">
        <v>2460</v>
      </c>
      <c r="H288" s="38">
        <v>0</v>
      </c>
      <c r="I288" s="38">
        <v>0</v>
      </c>
      <c r="J288" s="6">
        <v>0</v>
      </c>
      <c r="K288" s="38">
        <v>0</v>
      </c>
      <c r="L288" s="38">
        <v>0</v>
      </c>
      <c r="M288" s="5">
        <v>50000</v>
      </c>
      <c r="N288" s="39" t="s">
        <v>181</v>
      </c>
    </row>
    <row r="289" spans="1:15" s="33" customFormat="1" x14ac:dyDescent="0.3">
      <c r="A289" s="11">
        <v>231</v>
      </c>
      <c r="B289" s="11">
        <v>30</v>
      </c>
      <c r="C289" s="116">
        <v>36</v>
      </c>
      <c r="D289" s="6">
        <v>31</v>
      </c>
      <c r="E289" s="6">
        <v>51</v>
      </c>
      <c r="F289" s="6">
        <v>69</v>
      </c>
      <c r="G289" s="38">
        <v>2460</v>
      </c>
      <c r="H289" s="38">
        <v>0</v>
      </c>
      <c r="I289" s="38">
        <v>0</v>
      </c>
      <c r="J289" s="6">
        <v>0</v>
      </c>
      <c r="K289" s="38">
        <v>0</v>
      </c>
      <c r="L289" s="38">
        <v>0</v>
      </c>
      <c r="M289" s="5">
        <v>50000</v>
      </c>
      <c r="N289" s="39" t="s">
        <v>190</v>
      </c>
    </row>
    <row r="290" spans="1:15" s="14" customFormat="1" ht="27" customHeight="1" x14ac:dyDescent="0.3">
      <c r="A290" s="11">
        <v>231</v>
      </c>
      <c r="B290" s="11">
        <v>30</v>
      </c>
      <c r="C290" s="116">
        <v>36</v>
      </c>
      <c r="D290" s="6">
        <v>39</v>
      </c>
      <c r="E290" s="6">
        <v>51</v>
      </c>
      <c r="F290" s="6">
        <v>69</v>
      </c>
      <c r="G290" s="38">
        <v>2460</v>
      </c>
      <c r="H290" s="38">
        <v>69296</v>
      </c>
      <c r="I290" s="38">
        <v>0</v>
      </c>
      <c r="J290" s="6">
        <v>0</v>
      </c>
      <c r="K290" s="38">
        <v>0</v>
      </c>
      <c r="L290" s="38">
        <v>0</v>
      </c>
      <c r="M290" s="5">
        <v>60000</v>
      </c>
      <c r="N290" s="39" t="s">
        <v>202</v>
      </c>
    </row>
    <row r="291" spans="1:15" s="14" customFormat="1" ht="27" customHeight="1" x14ac:dyDescent="0.3">
      <c r="A291" s="11">
        <v>231</v>
      </c>
      <c r="B291" s="11">
        <v>30</v>
      </c>
      <c r="C291" s="116">
        <v>36</v>
      </c>
      <c r="D291" s="6">
        <v>31</v>
      </c>
      <c r="E291" s="6">
        <v>51</v>
      </c>
      <c r="F291" s="6">
        <v>69</v>
      </c>
      <c r="G291" s="38">
        <v>2460</v>
      </c>
      <c r="H291" s="38">
        <v>0</v>
      </c>
      <c r="I291" s="38">
        <v>0</v>
      </c>
      <c r="J291" s="6">
        <v>0</v>
      </c>
      <c r="K291" s="38">
        <v>0</v>
      </c>
      <c r="L291" s="38">
        <v>4</v>
      </c>
      <c r="M291" s="5">
        <v>100000</v>
      </c>
      <c r="N291" s="39" t="s">
        <v>191</v>
      </c>
    </row>
    <row r="292" spans="1:15" s="14" customFormat="1" ht="27" customHeight="1" x14ac:dyDescent="0.3">
      <c r="A292" s="11">
        <v>231</v>
      </c>
      <c r="B292" s="11">
        <v>30</v>
      </c>
      <c r="C292" s="116">
        <v>36</v>
      </c>
      <c r="D292" s="6">
        <v>31</v>
      </c>
      <c r="E292" s="6">
        <v>51</v>
      </c>
      <c r="F292" s="6">
        <v>71</v>
      </c>
      <c r="G292" s="38">
        <v>2460</v>
      </c>
      <c r="H292" s="38">
        <v>0</v>
      </c>
      <c r="I292" s="38">
        <v>0</v>
      </c>
      <c r="J292" s="6">
        <v>0</v>
      </c>
      <c r="K292" s="38">
        <v>0</v>
      </c>
      <c r="L292" s="38">
        <v>0</v>
      </c>
      <c r="M292" s="5">
        <v>50000</v>
      </c>
      <c r="N292" s="39" t="s">
        <v>231</v>
      </c>
    </row>
    <row r="293" spans="1:15" s="14" customFormat="1" ht="27" customHeight="1" x14ac:dyDescent="0.3">
      <c r="A293" s="11">
        <v>231</v>
      </c>
      <c r="B293" s="11">
        <v>30</v>
      </c>
      <c r="C293" s="116">
        <v>36</v>
      </c>
      <c r="D293" s="6">
        <v>39</v>
      </c>
      <c r="E293" s="6">
        <v>51</v>
      </c>
      <c r="F293" s="6">
        <v>71</v>
      </c>
      <c r="G293" s="38">
        <v>2460</v>
      </c>
      <c r="H293" s="38">
        <v>49810</v>
      </c>
      <c r="I293" s="38">
        <v>0</v>
      </c>
      <c r="J293" s="6">
        <v>0</v>
      </c>
      <c r="K293" s="38">
        <v>0</v>
      </c>
      <c r="L293" s="38">
        <v>4</v>
      </c>
      <c r="M293" s="5">
        <v>5000</v>
      </c>
      <c r="N293" s="39" t="s">
        <v>238</v>
      </c>
    </row>
    <row r="294" spans="1:15" s="14" customFormat="1" ht="27" customHeight="1" x14ac:dyDescent="0.3">
      <c r="A294" s="11">
        <v>231</v>
      </c>
      <c r="B294" s="11">
        <v>30</v>
      </c>
      <c r="C294" s="116">
        <v>36</v>
      </c>
      <c r="D294" s="6">
        <v>39</v>
      </c>
      <c r="E294" s="6">
        <v>51</v>
      </c>
      <c r="F294" s="6">
        <v>69</v>
      </c>
      <c r="G294" s="38">
        <v>2460</v>
      </c>
      <c r="H294" s="38">
        <v>57002</v>
      </c>
      <c r="I294" s="38">
        <v>0</v>
      </c>
      <c r="J294" s="6">
        <v>0</v>
      </c>
      <c r="K294" s="38">
        <v>0</v>
      </c>
      <c r="L294" s="38">
        <v>0</v>
      </c>
      <c r="M294" s="5">
        <v>251010</v>
      </c>
      <c r="N294" s="39" t="s">
        <v>201</v>
      </c>
    </row>
    <row r="295" spans="1:15" s="14" customFormat="1" ht="27" customHeight="1" x14ac:dyDescent="0.3">
      <c r="A295" s="11">
        <v>231</v>
      </c>
      <c r="B295" s="11">
        <v>30</v>
      </c>
      <c r="C295" s="116">
        <v>36</v>
      </c>
      <c r="D295" s="6">
        <v>39</v>
      </c>
      <c r="E295" s="6">
        <v>51</v>
      </c>
      <c r="F295" s="6">
        <v>69</v>
      </c>
      <c r="G295" s="38">
        <v>2460</v>
      </c>
      <c r="H295" s="38">
        <v>49810</v>
      </c>
      <c r="I295" s="38">
        <v>0</v>
      </c>
      <c r="J295" s="6">
        <v>0</v>
      </c>
      <c r="K295" s="38">
        <v>0</v>
      </c>
      <c r="L295" s="38">
        <v>0</v>
      </c>
      <c r="M295" s="5">
        <v>1200000</v>
      </c>
      <c r="N295" s="39" t="s">
        <v>200</v>
      </c>
    </row>
    <row r="296" spans="1:15" s="14" customFormat="1" ht="27" customHeight="1" x14ac:dyDescent="0.3">
      <c r="A296" s="11">
        <v>231</v>
      </c>
      <c r="B296" s="11">
        <v>30</v>
      </c>
      <c r="C296" s="116">
        <v>10</v>
      </c>
      <c r="D296" s="6">
        <v>14</v>
      </c>
      <c r="E296" s="6">
        <v>51</v>
      </c>
      <c r="F296" s="6">
        <v>71</v>
      </c>
      <c r="G296" s="38">
        <v>2460</v>
      </c>
      <c r="H296" s="38">
        <v>69739</v>
      </c>
      <c r="I296" s="38">
        <v>0</v>
      </c>
      <c r="J296" s="6">
        <v>0</v>
      </c>
      <c r="K296" s="38">
        <v>0</v>
      </c>
      <c r="L296" s="38">
        <v>0</v>
      </c>
      <c r="M296" s="5">
        <v>10000</v>
      </c>
      <c r="N296" s="39" t="s">
        <v>227</v>
      </c>
    </row>
    <row r="297" spans="1:15" s="14" customFormat="1" ht="27" customHeight="1" x14ac:dyDescent="0.3">
      <c r="A297" s="11">
        <v>231</v>
      </c>
      <c r="B297" s="11">
        <v>30</v>
      </c>
      <c r="C297" s="116">
        <v>37</v>
      </c>
      <c r="D297" s="6">
        <v>45</v>
      </c>
      <c r="E297" s="6">
        <v>51</v>
      </c>
      <c r="F297" s="6">
        <v>69</v>
      </c>
      <c r="G297" s="38">
        <v>2460</v>
      </c>
      <c r="H297" s="38">
        <v>0</v>
      </c>
      <c r="I297" s="38">
        <v>0</v>
      </c>
      <c r="J297" s="6">
        <v>0</v>
      </c>
      <c r="K297" s="38">
        <v>0</v>
      </c>
      <c r="L297" s="38">
        <v>1</v>
      </c>
      <c r="M297" s="123">
        <v>350000</v>
      </c>
      <c r="N297" s="39" t="s">
        <v>225</v>
      </c>
    </row>
    <row r="298" spans="1:15" s="15" customFormat="1" ht="27" customHeight="1" x14ac:dyDescent="0.3">
      <c r="A298" s="11">
        <v>231</v>
      </c>
      <c r="B298" s="11">
        <v>30</v>
      </c>
      <c r="C298" s="116">
        <v>22</v>
      </c>
      <c r="D298" s="6">
        <v>21</v>
      </c>
      <c r="E298" s="6">
        <v>51</v>
      </c>
      <c r="F298" s="6">
        <v>71</v>
      </c>
      <c r="G298" s="38">
        <v>2460</v>
      </c>
      <c r="H298" s="38">
        <v>53330</v>
      </c>
      <c r="I298" s="38">
        <v>0</v>
      </c>
      <c r="J298" s="6">
        <v>0</v>
      </c>
      <c r="K298" s="38">
        <v>0</v>
      </c>
      <c r="L298" s="38">
        <v>0</v>
      </c>
      <c r="M298" s="5">
        <v>30000</v>
      </c>
      <c r="N298" s="124" t="s">
        <v>727</v>
      </c>
    </row>
    <row r="299" spans="1:15" s="36" customFormat="1" ht="27" customHeight="1" x14ac:dyDescent="0.3">
      <c r="A299" s="11">
        <v>231</v>
      </c>
      <c r="B299" s="11">
        <v>30</v>
      </c>
      <c r="C299" s="116">
        <v>36</v>
      </c>
      <c r="D299" s="6">
        <v>32</v>
      </c>
      <c r="E299" s="6">
        <v>51</v>
      </c>
      <c r="F299" s="6">
        <v>71</v>
      </c>
      <c r="G299" s="38">
        <v>2460</v>
      </c>
      <c r="H299" s="38">
        <v>53330</v>
      </c>
      <c r="I299" s="38">
        <v>0</v>
      </c>
      <c r="J299" s="6">
        <v>0</v>
      </c>
      <c r="K299" s="38">
        <v>0</v>
      </c>
      <c r="L299" s="38">
        <v>0</v>
      </c>
      <c r="M299" s="123">
        <v>15000</v>
      </c>
      <c r="N299" s="124" t="s">
        <v>656</v>
      </c>
    </row>
    <row r="300" spans="1:15" s="14" customFormat="1" ht="27" customHeight="1" x14ac:dyDescent="0.3">
      <c r="A300" s="11">
        <v>231</v>
      </c>
      <c r="B300" s="11">
        <v>30</v>
      </c>
      <c r="C300" s="116">
        <v>34</v>
      </c>
      <c r="D300" s="6">
        <v>21</v>
      </c>
      <c r="E300" s="6">
        <v>51</v>
      </c>
      <c r="F300" s="6">
        <v>71</v>
      </c>
      <c r="G300" s="38">
        <v>2460</v>
      </c>
      <c r="H300" s="38">
        <v>53330</v>
      </c>
      <c r="I300" s="38">
        <v>0</v>
      </c>
      <c r="J300" s="6">
        <v>0</v>
      </c>
      <c r="K300" s="38">
        <v>0</v>
      </c>
      <c r="L300" s="38">
        <v>0</v>
      </c>
      <c r="M300" s="123">
        <v>600000</v>
      </c>
      <c r="N300" s="39" t="s">
        <v>230</v>
      </c>
    </row>
    <row r="301" spans="1:15" s="36" customFormat="1" ht="27" customHeight="1" x14ac:dyDescent="0.3">
      <c r="A301" s="11">
        <v>231</v>
      </c>
      <c r="B301" s="11">
        <v>30</v>
      </c>
      <c r="C301" s="116">
        <v>21</v>
      </c>
      <c r="D301" s="6">
        <v>43</v>
      </c>
      <c r="E301" s="6">
        <v>51</v>
      </c>
      <c r="F301" s="6">
        <v>71</v>
      </c>
      <c r="G301" s="38">
        <v>2460</v>
      </c>
      <c r="H301" s="38">
        <v>53330</v>
      </c>
      <c r="I301" s="38">
        <v>0</v>
      </c>
      <c r="J301" s="6">
        <v>0</v>
      </c>
      <c r="K301" s="38">
        <v>0</v>
      </c>
      <c r="L301" s="38">
        <v>0</v>
      </c>
      <c r="M301" s="123">
        <v>30000</v>
      </c>
      <c r="N301" s="39" t="s">
        <v>655</v>
      </c>
    </row>
    <row r="302" spans="1:15" ht="27" customHeight="1" x14ac:dyDescent="0.3">
      <c r="A302" s="11">
        <v>231</v>
      </c>
      <c r="B302" s="11">
        <v>30</v>
      </c>
      <c r="C302" s="116">
        <v>37</v>
      </c>
      <c r="D302" s="6">
        <v>45</v>
      </c>
      <c r="E302" s="6">
        <v>51</v>
      </c>
      <c r="F302" s="6">
        <v>69</v>
      </c>
      <c r="G302" s="38">
        <v>2460</v>
      </c>
      <c r="H302" s="38">
        <v>53339</v>
      </c>
      <c r="I302" s="38">
        <v>0</v>
      </c>
      <c r="J302" s="6">
        <v>0</v>
      </c>
      <c r="K302" s="38">
        <v>0</v>
      </c>
      <c r="L302" s="38">
        <v>0</v>
      </c>
      <c r="M302" s="5">
        <v>30000</v>
      </c>
      <c r="N302" s="39" t="s">
        <v>728</v>
      </c>
      <c r="O302"/>
    </row>
    <row r="303" spans="1:15" ht="27" customHeight="1" x14ac:dyDescent="0.3">
      <c r="A303" s="11">
        <v>231</v>
      </c>
      <c r="B303" s="11">
        <v>30</v>
      </c>
      <c r="C303" s="116">
        <v>22</v>
      </c>
      <c r="D303" s="6">
        <v>19</v>
      </c>
      <c r="E303" s="6">
        <v>51</v>
      </c>
      <c r="F303" s="6">
        <v>69</v>
      </c>
      <c r="G303" s="38">
        <v>2460</v>
      </c>
      <c r="H303" s="38">
        <v>53330</v>
      </c>
      <c r="I303" s="38">
        <v>0</v>
      </c>
      <c r="J303" s="6">
        <v>0</v>
      </c>
      <c r="K303" s="38">
        <v>0</v>
      </c>
      <c r="L303" s="38">
        <v>0</v>
      </c>
      <c r="M303" s="20">
        <f>4700000+500000</f>
        <v>5200000</v>
      </c>
      <c r="N303" s="39" t="s">
        <v>187</v>
      </c>
      <c r="O303"/>
    </row>
    <row r="304" spans="1:15" ht="27" customHeight="1" x14ac:dyDescent="0.3">
      <c r="A304" s="11">
        <v>231</v>
      </c>
      <c r="B304" s="11">
        <v>30</v>
      </c>
      <c r="C304" s="116">
        <v>36</v>
      </c>
      <c r="D304" s="6">
        <v>39</v>
      </c>
      <c r="E304" s="6">
        <v>51</v>
      </c>
      <c r="F304" s="6">
        <v>71</v>
      </c>
      <c r="G304" s="38">
        <v>2460</v>
      </c>
      <c r="H304" s="38">
        <v>53330</v>
      </c>
      <c r="I304" s="38">
        <v>0</v>
      </c>
      <c r="J304" s="6">
        <v>0</v>
      </c>
      <c r="K304" s="38">
        <v>0</v>
      </c>
      <c r="L304" s="38">
        <v>0</v>
      </c>
      <c r="M304" s="5">
        <v>50000</v>
      </c>
      <c r="N304" s="39" t="s">
        <v>654</v>
      </c>
      <c r="O304"/>
    </row>
    <row r="305" spans="1:15" ht="27" customHeight="1" x14ac:dyDescent="0.3">
      <c r="A305" s="11">
        <v>231</v>
      </c>
      <c r="B305" s="11">
        <v>30</v>
      </c>
      <c r="C305" s="116">
        <v>37</v>
      </c>
      <c r="D305" s="6">
        <v>22</v>
      </c>
      <c r="E305" s="6">
        <v>51</v>
      </c>
      <c r="F305" s="6">
        <v>37</v>
      </c>
      <c r="G305" s="38">
        <v>2460</v>
      </c>
      <c r="H305" s="38">
        <v>53330</v>
      </c>
      <c r="I305" s="38">
        <v>0</v>
      </c>
      <c r="J305" s="6">
        <v>0</v>
      </c>
      <c r="K305" s="38">
        <v>0</v>
      </c>
      <c r="L305" s="38">
        <v>0</v>
      </c>
      <c r="M305" s="5">
        <v>15000</v>
      </c>
      <c r="N305" s="39" t="s">
        <v>169</v>
      </c>
      <c r="O305"/>
    </row>
    <row r="306" spans="1:15" ht="27" customHeight="1" x14ac:dyDescent="0.3">
      <c r="A306" s="11">
        <v>231</v>
      </c>
      <c r="B306" s="11">
        <v>30</v>
      </c>
      <c r="C306" s="116">
        <v>37</v>
      </c>
      <c r="D306" s="6">
        <v>22</v>
      </c>
      <c r="E306" s="6">
        <v>51</v>
      </c>
      <c r="F306" s="6">
        <v>71</v>
      </c>
      <c r="G306" s="38">
        <v>2460</v>
      </c>
      <c r="H306" s="38">
        <v>53330</v>
      </c>
      <c r="I306" s="38">
        <v>0</v>
      </c>
      <c r="J306" s="6">
        <v>0</v>
      </c>
      <c r="K306" s="38">
        <v>0</v>
      </c>
      <c r="L306" s="38">
        <v>0</v>
      </c>
      <c r="M306" s="5">
        <v>100000</v>
      </c>
      <c r="N306" s="39" t="s">
        <v>240</v>
      </c>
      <c r="O306"/>
    </row>
    <row r="307" spans="1:15" ht="27" customHeight="1" x14ac:dyDescent="0.3">
      <c r="A307" s="11">
        <v>231</v>
      </c>
      <c r="B307" s="11">
        <v>30</v>
      </c>
      <c r="C307" s="116">
        <v>22</v>
      </c>
      <c r="D307" s="6">
        <v>12</v>
      </c>
      <c r="E307" s="6">
        <v>51</v>
      </c>
      <c r="F307" s="6">
        <v>71</v>
      </c>
      <c r="G307" s="38">
        <v>2460</v>
      </c>
      <c r="H307" s="38">
        <v>53330</v>
      </c>
      <c r="I307" s="38">
        <v>0</v>
      </c>
      <c r="J307" s="6">
        <v>0</v>
      </c>
      <c r="K307" s="38">
        <v>0</v>
      </c>
      <c r="L307" s="38">
        <v>0</v>
      </c>
      <c r="M307" s="20">
        <f>8750000+1250000</f>
        <v>10000000</v>
      </c>
      <c r="N307" s="39" t="s">
        <v>228</v>
      </c>
      <c r="O307"/>
    </row>
    <row r="308" spans="1:15" ht="27" customHeight="1" x14ac:dyDescent="0.3">
      <c r="A308" s="11">
        <v>231</v>
      </c>
      <c r="B308" s="11">
        <v>30</v>
      </c>
      <c r="C308" s="116">
        <v>23</v>
      </c>
      <c r="D308" s="6">
        <v>10</v>
      </c>
      <c r="E308" s="6">
        <v>51</v>
      </c>
      <c r="F308" s="6">
        <v>71</v>
      </c>
      <c r="G308" s="38">
        <v>2460</v>
      </c>
      <c r="H308" s="38">
        <v>53330</v>
      </c>
      <c r="I308" s="38">
        <v>0</v>
      </c>
      <c r="J308" s="6">
        <v>0</v>
      </c>
      <c r="K308" s="38">
        <v>0</v>
      </c>
      <c r="L308" s="38">
        <v>0</v>
      </c>
      <c r="M308" s="5">
        <v>100000</v>
      </c>
      <c r="N308" s="39" t="s">
        <v>229</v>
      </c>
      <c r="O308"/>
    </row>
    <row r="309" spans="1:15" ht="27" customHeight="1" x14ac:dyDescent="0.3">
      <c r="A309" s="11">
        <v>231</v>
      </c>
      <c r="B309" s="11">
        <v>30</v>
      </c>
      <c r="C309" s="116">
        <v>37</v>
      </c>
      <c r="D309" s="6">
        <v>25</v>
      </c>
      <c r="E309" s="6">
        <v>51</v>
      </c>
      <c r="F309" s="6">
        <v>69</v>
      </c>
      <c r="G309" s="38">
        <v>2460</v>
      </c>
      <c r="H309" s="38">
        <v>53334</v>
      </c>
      <c r="I309" s="38">
        <v>0</v>
      </c>
      <c r="J309" s="6">
        <v>0</v>
      </c>
      <c r="K309" s="38">
        <v>0</v>
      </c>
      <c r="L309" s="38">
        <v>0</v>
      </c>
      <c r="M309" s="5">
        <v>90000</v>
      </c>
      <c r="N309" s="39" t="s">
        <v>220</v>
      </c>
      <c r="O309"/>
    </row>
    <row r="310" spans="1:15" ht="27" customHeight="1" x14ac:dyDescent="0.3">
      <c r="A310" s="11">
        <v>231</v>
      </c>
      <c r="B310" s="11">
        <v>30</v>
      </c>
      <c r="C310" s="116">
        <v>36</v>
      </c>
      <c r="D310" s="6">
        <v>32</v>
      </c>
      <c r="E310" s="6">
        <v>51</v>
      </c>
      <c r="F310" s="6">
        <v>69</v>
      </c>
      <c r="G310" s="38">
        <v>2460</v>
      </c>
      <c r="H310" s="38">
        <v>53330</v>
      </c>
      <c r="I310" s="38">
        <v>0</v>
      </c>
      <c r="J310" s="6">
        <v>0</v>
      </c>
      <c r="K310" s="38">
        <v>0</v>
      </c>
      <c r="L310" s="38">
        <v>0</v>
      </c>
      <c r="M310" s="20">
        <f>2500000+450000</f>
        <v>2950000</v>
      </c>
      <c r="N310" s="39" t="s">
        <v>195</v>
      </c>
      <c r="O310"/>
    </row>
    <row r="311" spans="1:15" ht="27" customHeight="1" x14ac:dyDescent="0.3">
      <c r="A311" s="11">
        <v>231</v>
      </c>
      <c r="B311" s="11">
        <v>30</v>
      </c>
      <c r="C311" s="116">
        <v>36</v>
      </c>
      <c r="D311" s="6">
        <v>32</v>
      </c>
      <c r="E311" s="6">
        <v>51</v>
      </c>
      <c r="F311" s="6">
        <v>69</v>
      </c>
      <c r="G311" s="38">
        <v>2460</v>
      </c>
      <c r="H311" s="38">
        <v>53332</v>
      </c>
      <c r="I311" s="38">
        <v>0</v>
      </c>
      <c r="J311" s="6">
        <v>0</v>
      </c>
      <c r="K311" s="38">
        <v>0</v>
      </c>
      <c r="L311" s="38">
        <v>0</v>
      </c>
      <c r="M311" s="5">
        <v>700000</v>
      </c>
      <c r="N311" s="39" t="s">
        <v>196</v>
      </c>
      <c r="O311"/>
    </row>
    <row r="312" spans="1:15" ht="27" customHeight="1" x14ac:dyDescent="0.3">
      <c r="A312" s="11">
        <v>231</v>
      </c>
      <c r="B312" s="11">
        <v>30</v>
      </c>
      <c r="C312" s="116">
        <v>37</v>
      </c>
      <c r="D312" s="6">
        <v>25</v>
      </c>
      <c r="E312" s="6">
        <v>51</v>
      </c>
      <c r="F312" s="6">
        <v>69</v>
      </c>
      <c r="G312" s="38">
        <v>2460</v>
      </c>
      <c r="H312" s="38">
        <v>53331</v>
      </c>
      <c r="I312" s="38">
        <v>0</v>
      </c>
      <c r="J312" s="6">
        <v>0</v>
      </c>
      <c r="K312" s="38">
        <v>0</v>
      </c>
      <c r="L312" s="38">
        <v>0</v>
      </c>
      <c r="M312" s="5">
        <v>180000</v>
      </c>
      <c r="N312" s="39" t="s">
        <v>219</v>
      </c>
      <c r="O312"/>
    </row>
    <row r="313" spans="1:15" ht="27" customHeight="1" x14ac:dyDescent="0.3">
      <c r="A313" s="11">
        <v>231</v>
      </c>
      <c r="B313" s="11">
        <v>30</v>
      </c>
      <c r="C313" s="116">
        <v>37</v>
      </c>
      <c r="D313" s="6">
        <v>25</v>
      </c>
      <c r="E313" s="6">
        <v>51</v>
      </c>
      <c r="F313" s="6">
        <v>69</v>
      </c>
      <c r="G313" s="38">
        <v>2460</v>
      </c>
      <c r="H313" s="38">
        <v>53330</v>
      </c>
      <c r="I313" s="38">
        <v>0</v>
      </c>
      <c r="J313" s="6">
        <v>0</v>
      </c>
      <c r="K313" s="38">
        <v>0</v>
      </c>
      <c r="L313" s="38">
        <v>0</v>
      </c>
      <c r="M313" s="5">
        <v>700000</v>
      </c>
      <c r="N313" s="39" t="s">
        <v>218</v>
      </c>
      <c r="O313"/>
    </row>
    <row r="314" spans="1:15" ht="27" customHeight="1" x14ac:dyDescent="0.3">
      <c r="A314" s="11">
        <v>231</v>
      </c>
      <c r="B314" s="11">
        <v>30</v>
      </c>
      <c r="C314" s="116">
        <v>22</v>
      </c>
      <c r="D314" s="6">
        <v>12</v>
      </c>
      <c r="E314" s="6">
        <v>51</v>
      </c>
      <c r="F314" s="6">
        <v>69</v>
      </c>
      <c r="G314" s="38">
        <v>2460</v>
      </c>
      <c r="H314" s="38">
        <v>53331</v>
      </c>
      <c r="I314" s="38">
        <v>0</v>
      </c>
      <c r="J314" s="6">
        <v>0</v>
      </c>
      <c r="K314" s="38">
        <v>0</v>
      </c>
      <c r="L314" s="38">
        <v>0</v>
      </c>
      <c r="M314" s="5">
        <v>150000</v>
      </c>
      <c r="N314" s="39" t="s">
        <v>186</v>
      </c>
      <c r="O314"/>
    </row>
    <row r="315" spans="1:15" ht="27" customHeight="1" x14ac:dyDescent="0.3">
      <c r="A315" s="11">
        <v>231</v>
      </c>
      <c r="B315" s="11">
        <v>30</v>
      </c>
      <c r="C315" s="116">
        <v>37</v>
      </c>
      <c r="D315" s="6">
        <v>22</v>
      </c>
      <c r="E315" s="6">
        <v>51</v>
      </c>
      <c r="F315" s="6">
        <v>69</v>
      </c>
      <c r="G315" s="38">
        <v>2460</v>
      </c>
      <c r="H315" s="38">
        <v>53330</v>
      </c>
      <c r="I315" s="38">
        <v>0</v>
      </c>
      <c r="J315" s="6">
        <v>0</v>
      </c>
      <c r="K315" s="38">
        <v>0</v>
      </c>
      <c r="L315" s="38">
        <v>0</v>
      </c>
      <c r="M315" s="5">
        <v>1600000</v>
      </c>
      <c r="N315" s="39" t="s">
        <v>791</v>
      </c>
      <c r="O315"/>
    </row>
    <row r="316" spans="1:15" ht="27" customHeight="1" x14ac:dyDescent="0.3">
      <c r="A316" s="11">
        <v>231</v>
      </c>
      <c r="B316" s="11">
        <v>30</v>
      </c>
      <c r="C316" s="116">
        <v>22</v>
      </c>
      <c r="D316" s="6">
        <v>19</v>
      </c>
      <c r="E316" s="6">
        <v>51</v>
      </c>
      <c r="F316" s="6">
        <v>69</v>
      </c>
      <c r="G316" s="38">
        <v>2460</v>
      </c>
      <c r="H316" s="38">
        <v>53339</v>
      </c>
      <c r="I316" s="38">
        <v>0</v>
      </c>
      <c r="J316" s="6">
        <v>0</v>
      </c>
      <c r="K316" s="38">
        <v>0</v>
      </c>
      <c r="L316" s="38">
        <v>0</v>
      </c>
      <c r="M316" s="5">
        <v>290400</v>
      </c>
      <c r="N316" s="39" t="s">
        <v>729</v>
      </c>
      <c r="O316"/>
    </row>
    <row r="317" spans="1:15" ht="27" customHeight="1" x14ac:dyDescent="0.3">
      <c r="A317" s="11">
        <v>231</v>
      </c>
      <c r="B317" s="11">
        <v>30</v>
      </c>
      <c r="C317" s="116">
        <v>36</v>
      </c>
      <c r="D317" s="6">
        <v>31</v>
      </c>
      <c r="E317" s="6">
        <v>51</v>
      </c>
      <c r="F317" s="6">
        <v>54</v>
      </c>
      <c r="G317" s="38">
        <v>2460</v>
      </c>
      <c r="H317" s="38">
        <v>53330</v>
      </c>
      <c r="I317" s="38">
        <v>0</v>
      </c>
      <c r="J317" s="6">
        <v>0</v>
      </c>
      <c r="K317" s="38">
        <v>0</v>
      </c>
      <c r="L317" s="38">
        <v>0</v>
      </c>
      <c r="M317" s="5">
        <v>4500000</v>
      </c>
      <c r="N317" s="39" t="s">
        <v>176</v>
      </c>
      <c r="O317"/>
    </row>
    <row r="318" spans="1:15" ht="27" customHeight="1" x14ac:dyDescent="0.3">
      <c r="A318" s="11">
        <v>231</v>
      </c>
      <c r="B318" s="11">
        <v>30</v>
      </c>
      <c r="C318" s="116">
        <v>37</v>
      </c>
      <c r="D318" s="6">
        <v>45</v>
      </c>
      <c r="E318" s="6">
        <v>51</v>
      </c>
      <c r="F318" s="6">
        <v>69</v>
      </c>
      <c r="G318" s="38">
        <v>2460</v>
      </c>
      <c r="H318" s="38">
        <v>53330</v>
      </c>
      <c r="I318" s="38">
        <v>0</v>
      </c>
      <c r="J318" s="6">
        <v>0</v>
      </c>
      <c r="K318" s="38">
        <v>0</v>
      </c>
      <c r="L318" s="38">
        <v>0</v>
      </c>
      <c r="M318" s="5">
        <v>15500000</v>
      </c>
      <c r="N318" s="39" t="s">
        <v>226</v>
      </c>
      <c r="O318"/>
    </row>
    <row r="319" spans="1:15" ht="27" customHeight="1" x14ac:dyDescent="0.3">
      <c r="A319" s="11">
        <v>231</v>
      </c>
      <c r="B319" s="11">
        <v>30</v>
      </c>
      <c r="C319" s="116">
        <v>36</v>
      </c>
      <c r="D319" s="6">
        <v>31</v>
      </c>
      <c r="E319" s="6">
        <v>51</v>
      </c>
      <c r="F319" s="6">
        <v>71</v>
      </c>
      <c r="G319" s="38">
        <v>2460</v>
      </c>
      <c r="H319" s="38">
        <v>53330</v>
      </c>
      <c r="I319" s="38">
        <v>0</v>
      </c>
      <c r="J319" s="6">
        <v>0</v>
      </c>
      <c r="K319" s="38">
        <v>0</v>
      </c>
      <c r="L319" s="38">
        <v>0</v>
      </c>
      <c r="M319" s="20">
        <f>2300000+1000000</f>
        <v>3300000</v>
      </c>
      <c r="N319" s="39" t="s">
        <v>232</v>
      </c>
      <c r="O319"/>
    </row>
    <row r="320" spans="1:15" ht="27" customHeight="1" x14ac:dyDescent="0.3">
      <c r="A320" s="11">
        <v>231</v>
      </c>
      <c r="B320" s="11">
        <v>30</v>
      </c>
      <c r="C320" s="116">
        <v>36</v>
      </c>
      <c r="D320" s="6">
        <v>31</v>
      </c>
      <c r="E320" s="6">
        <v>51</v>
      </c>
      <c r="F320" s="6">
        <v>69</v>
      </c>
      <c r="G320" s="38">
        <v>2460</v>
      </c>
      <c r="H320" s="38">
        <v>53330</v>
      </c>
      <c r="I320" s="38">
        <v>0</v>
      </c>
      <c r="J320" s="6">
        <v>0</v>
      </c>
      <c r="K320" s="38">
        <v>0</v>
      </c>
      <c r="L320" s="38">
        <v>0</v>
      </c>
      <c r="M320" s="5">
        <v>900000</v>
      </c>
      <c r="N320" s="39" t="s">
        <v>730</v>
      </c>
      <c r="O320"/>
    </row>
    <row r="321" spans="1:15" ht="27" customHeight="1" x14ac:dyDescent="0.3">
      <c r="A321" s="11">
        <v>231</v>
      </c>
      <c r="B321" s="11">
        <v>30</v>
      </c>
      <c r="C321" s="116">
        <v>36</v>
      </c>
      <c r="D321" s="6">
        <v>31</v>
      </c>
      <c r="E321" s="6">
        <v>51</v>
      </c>
      <c r="F321" s="6">
        <v>69</v>
      </c>
      <c r="G321" s="38">
        <v>2460</v>
      </c>
      <c r="H321" s="38">
        <v>53331</v>
      </c>
      <c r="I321" s="38">
        <v>0</v>
      </c>
      <c r="J321" s="6">
        <v>0</v>
      </c>
      <c r="K321" s="38">
        <v>0</v>
      </c>
      <c r="L321" s="38">
        <v>0</v>
      </c>
      <c r="M321" s="5">
        <v>39400</v>
      </c>
      <c r="N321" s="39" t="s">
        <v>192</v>
      </c>
      <c r="O321"/>
    </row>
    <row r="322" spans="1:15" ht="27" customHeight="1" x14ac:dyDescent="0.3">
      <c r="A322" s="11">
        <v>231</v>
      </c>
      <c r="B322" s="11">
        <v>30</v>
      </c>
      <c r="C322" s="116">
        <v>22</v>
      </c>
      <c r="D322" s="6">
        <v>12</v>
      </c>
      <c r="E322" s="6">
        <v>51</v>
      </c>
      <c r="F322" s="6">
        <v>69</v>
      </c>
      <c r="G322" s="38">
        <v>2460</v>
      </c>
      <c r="H322" s="38">
        <v>53330</v>
      </c>
      <c r="I322" s="38">
        <v>0</v>
      </c>
      <c r="J322" s="6">
        <v>0</v>
      </c>
      <c r="K322" s="38">
        <v>0</v>
      </c>
      <c r="L322" s="38">
        <v>0</v>
      </c>
      <c r="M322" s="5">
        <v>3500000</v>
      </c>
      <c r="N322" s="39" t="s">
        <v>185</v>
      </c>
      <c r="O322"/>
    </row>
    <row r="323" spans="1:15" ht="27" customHeight="1" x14ac:dyDescent="0.3">
      <c r="A323" s="11">
        <v>231</v>
      </c>
      <c r="B323" s="11">
        <v>30</v>
      </c>
      <c r="C323" s="116">
        <v>37</v>
      </c>
      <c r="D323" s="6">
        <v>45</v>
      </c>
      <c r="E323" s="6">
        <v>51</v>
      </c>
      <c r="F323" s="6">
        <v>69</v>
      </c>
      <c r="G323" s="38">
        <v>2460</v>
      </c>
      <c r="H323" s="38">
        <v>53331</v>
      </c>
      <c r="I323" s="38">
        <v>0</v>
      </c>
      <c r="J323" s="6">
        <v>0</v>
      </c>
      <c r="K323" s="38">
        <v>0</v>
      </c>
      <c r="L323" s="38">
        <v>0</v>
      </c>
      <c r="M323" s="5">
        <v>250000</v>
      </c>
      <c r="N323" s="39" t="s">
        <v>653</v>
      </c>
      <c r="O323"/>
    </row>
    <row r="324" spans="1:15" ht="27" customHeight="1" x14ac:dyDescent="0.3">
      <c r="A324" s="11">
        <v>231</v>
      </c>
      <c r="B324" s="11">
        <v>30</v>
      </c>
      <c r="C324" s="116">
        <v>37</v>
      </c>
      <c r="D324" s="6">
        <v>25</v>
      </c>
      <c r="E324" s="6">
        <v>51</v>
      </c>
      <c r="F324" s="6">
        <v>69</v>
      </c>
      <c r="G324" s="38">
        <v>2460</v>
      </c>
      <c r="H324" s="38">
        <v>53333</v>
      </c>
      <c r="I324" s="38">
        <v>0</v>
      </c>
      <c r="J324" s="6">
        <v>0</v>
      </c>
      <c r="K324" s="38">
        <v>0</v>
      </c>
      <c r="L324" s="38">
        <v>1</v>
      </c>
      <c r="M324" s="5">
        <v>40000</v>
      </c>
      <c r="N324" s="39" t="s">
        <v>652</v>
      </c>
      <c r="O324"/>
    </row>
    <row r="325" spans="1:15" ht="27" customHeight="1" x14ac:dyDescent="0.3">
      <c r="A325" s="11">
        <v>231</v>
      </c>
      <c r="B325" s="11">
        <v>30</v>
      </c>
      <c r="C325" s="116">
        <v>37</v>
      </c>
      <c r="D325" s="6">
        <v>25</v>
      </c>
      <c r="E325" s="6">
        <v>51</v>
      </c>
      <c r="F325" s="6">
        <v>69</v>
      </c>
      <c r="G325" s="38">
        <v>2460</v>
      </c>
      <c r="H325" s="38">
        <v>53332</v>
      </c>
      <c r="I325" s="38">
        <v>0</v>
      </c>
      <c r="J325" s="6">
        <v>0</v>
      </c>
      <c r="K325" s="38">
        <v>0</v>
      </c>
      <c r="L325" s="38">
        <v>0</v>
      </c>
      <c r="M325" s="5">
        <v>600000</v>
      </c>
      <c r="N325" s="39" t="s">
        <v>651</v>
      </c>
      <c r="O325"/>
    </row>
    <row r="326" spans="1:15" ht="27" customHeight="1" x14ac:dyDescent="0.3">
      <c r="A326" s="11">
        <v>231</v>
      </c>
      <c r="B326" s="11">
        <v>30</v>
      </c>
      <c r="C326" s="116">
        <v>37</v>
      </c>
      <c r="D326" s="6">
        <v>45</v>
      </c>
      <c r="E326" s="6">
        <v>51</v>
      </c>
      <c r="F326" s="6">
        <v>69</v>
      </c>
      <c r="G326" s="38">
        <v>2460</v>
      </c>
      <c r="H326" s="38">
        <v>53332</v>
      </c>
      <c r="I326" s="38">
        <v>0</v>
      </c>
      <c r="J326" s="6">
        <v>0</v>
      </c>
      <c r="K326" s="38">
        <v>0</v>
      </c>
      <c r="L326" s="38">
        <v>0</v>
      </c>
      <c r="M326" s="5">
        <v>500000</v>
      </c>
      <c r="N326" s="39" t="s">
        <v>688</v>
      </c>
      <c r="O326"/>
    </row>
    <row r="327" spans="1:15" s="49" customFormat="1" x14ac:dyDescent="0.3">
      <c r="A327" s="11">
        <v>231</v>
      </c>
      <c r="B327" s="11">
        <v>31</v>
      </c>
      <c r="C327" s="116">
        <v>36</v>
      </c>
      <c r="D327" s="6">
        <v>13</v>
      </c>
      <c r="E327" s="6">
        <v>50</v>
      </c>
      <c r="F327" s="6">
        <v>21</v>
      </c>
      <c r="G327" s="38">
        <v>2490</v>
      </c>
      <c r="H327" s="38">
        <v>11749</v>
      </c>
      <c r="I327" s="38">
        <v>0</v>
      </c>
      <c r="J327" s="6">
        <v>0</v>
      </c>
      <c r="K327" s="38">
        <v>1071</v>
      </c>
      <c r="L327" s="38">
        <v>0</v>
      </c>
      <c r="M327" s="5">
        <v>851520</v>
      </c>
      <c r="N327" s="39" t="s">
        <v>700</v>
      </c>
      <c r="O327" s="9"/>
    </row>
    <row r="328" spans="1:15" s="49" customFormat="1" x14ac:dyDescent="0.3">
      <c r="A328" s="11">
        <v>231</v>
      </c>
      <c r="B328" s="11">
        <v>31</v>
      </c>
      <c r="C328" s="116">
        <v>36</v>
      </c>
      <c r="D328" s="6">
        <v>13</v>
      </c>
      <c r="E328" s="6">
        <v>50</v>
      </c>
      <c r="F328" s="6">
        <v>31</v>
      </c>
      <c r="G328" s="38">
        <v>2490</v>
      </c>
      <c r="H328" s="38">
        <v>11749</v>
      </c>
      <c r="I328" s="38">
        <v>0</v>
      </c>
      <c r="J328" s="6">
        <v>0</v>
      </c>
      <c r="K328" s="38">
        <v>1071</v>
      </c>
      <c r="L328" s="38">
        <v>0</v>
      </c>
      <c r="M328" s="5">
        <v>212880</v>
      </c>
      <c r="N328" s="39" t="s">
        <v>701</v>
      </c>
      <c r="O328" s="9"/>
    </row>
    <row r="329" spans="1:15" s="49" customFormat="1" x14ac:dyDescent="0.3">
      <c r="A329" s="11">
        <v>231</v>
      </c>
      <c r="B329" s="11">
        <v>31</v>
      </c>
      <c r="C329" s="116">
        <v>36</v>
      </c>
      <c r="D329" s="6">
        <v>13</v>
      </c>
      <c r="E329" s="6">
        <v>50</v>
      </c>
      <c r="F329" s="6">
        <v>32</v>
      </c>
      <c r="G329" s="38">
        <v>2490</v>
      </c>
      <c r="H329" s="38">
        <v>11749</v>
      </c>
      <c r="I329" s="38">
        <v>0</v>
      </c>
      <c r="J329" s="6">
        <v>0</v>
      </c>
      <c r="K329" s="38">
        <v>1071</v>
      </c>
      <c r="L329" s="38">
        <v>0</v>
      </c>
      <c r="M329" s="5">
        <v>76632</v>
      </c>
      <c r="N329" s="39" t="s">
        <v>702</v>
      </c>
      <c r="O329" s="9"/>
    </row>
    <row r="330" spans="1:15" s="49" customFormat="1" x14ac:dyDescent="0.3">
      <c r="A330" s="11">
        <v>231</v>
      </c>
      <c r="B330" s="11">
        <v>31</v>
      </c>
      <c r="C330" s="116">
        <v>36</v>
      </c>
      <c r="D330" s="6">
        <v>13</v>
      </c>
      <c r="E330" s="6">
        <v>50</v>
      </c>
      <c r="F330" s="6">
        <v>21</v>
      </c>
      <c r="G330" s="38">
        <v>2490</v>
      </c>
      <c r="H330" s="38">
        <v>11638</v>
      </c>
      <c r="I330" s="38">
        <v>0</v>
      </c>
      <c r="J330" s="6">
        <v>0</v>
      </c>
      <c r="K330" s="38">
        <v>1071</v>
      </c>
      <c r="L330" s="38">
        <v>0</v>
      </c>
      <c r="M330" s="5">
        <v>360000</v>
      </c>
      <c r="N330" s="39" t="s">
        <v>703</v>
      </c>
      <c r="O330" s="9"/>
    </row>
    <row r="331" spans="1:15" s="49" customFormat="1" x14ac:dyDescent="0.3">
      <c r="A331" s="11">
        <v>231</v>
      </c>
      <c r="B331" s="11">
        <v>31</v>
      </c>
      <c r="C331" s="116">
        <v>36</v>
      </c>
      <c r="D331" s="6">
        <v>13</v>
      </c>
      <c r="E331" s="6">
        <v>50</v>
      </c>
      <c r="F331" s="6">
        <v>31</v>
      </c>
      <c r="G331" s="38">
        <v>2490</v>
      </c>
      <c r="H331" s="38">
        <v>11638</v>
      </c>
      <c r="I331" s="38">
        <v>0</v>
      </c>
      <c r="J331" s="6">
        <v>0</v>
      </c>
      <c r="K331" s="38">
        <v>1071</v>
      </c>
      <c r="L331" s="38">
        <v>0</v>
      </c>
      <c r="M331" s="5">
        <v>90000</v>
      </c>
      <c r="N331" s="39" t="s">
        <v>704</v>
      </c>
      <c r="O331" s="9"/>
    </row>
    <row r="332" spans="1:15" s="49" customFormat="1" x14ac:dyDescent="0.3">
      <c r="A332" s="11">
        <v>231</v>
      </c>
      <c r="B332" s="11">
        <v>31</v>
      </c>
      <c r="C332" s="116">
        <v>36</v>
      </c>
      <c r="D332" s="6">
        <v>13</v>
      </c>
      <c r="E332" s="6">
        <v>50</v>
      </c>
      <c r="F332" s="6">
        <v>32</v>
      </c>
      <c r="G332" s="38">
        <v>2490</v>
      </c>
      <c r="H332" s="38">
        <v>11638</v>
      </c>
      <c r="I332" s="38">
        <v>0</v>
      </c>
      <c r="J332" s="6">
        <v>0</v>
      </c>
      <c r="K332" s="38">
        <v>1071</v>
      </c>
      <c r="L332" s="38">
        <v>0</v>
      </c>
      <c r="M332" s="5">
        <v>32400</v>
      </c>
      <c r="N332" s="39" t="s">
        <v>705</v>
      </c>
      <c r="O332" s="9"/>
    </row>
    <row r="333" spans="1:15" x14ac:dyDescent="0.3">
      <c r="A333" s="11">
        <v>231</v>
      </c>
      <c r="B333" s="11">
        <v>30</v>
      </c>
      <c r="C333" s="116">
        <v>39</v>
      </c>
      <c r="D333" s="6">
        <v>0</v>
      </c>
      <c r="E333" s="6">
        <v>59</v>
      </c>
      <c r="F333" s="6">
        <v>1</v>
      </c>
      <c r="G333" s="38">
        <v>2490</v>
      </c>
      <c r="H333" s="38">
        <v>0</v>
      </c>
      <c r="I333" s="38">
        <v>0</v>
      </c>
      <c r="J333" s="6">
        <v>0</v>
      </c>
      <c r="K333" s="38">
        <v>0</v>
      </c>
      <c r="L333" s="38">
        <v>0</v>
      </c>
      <c r="M333" s="5">
        <v>500000</v>
      </c>
      <c r="N333" s="39" t="s">
        <v>26</v>
      </c>
      <c r="O333"/>
    </row>
    <row r="334" spans="1:15" ht="28.8" x14ac:dyDescent="0.3">
      <c r="A334" s="11">
        <v>231</v>
      </c>
      <c r="B334" s="11">
        <v>30</v>
      </c>
      <c r="C334" s="116">
        <v>37</v>
      </c>
      <c r="D334" s="6">
        <v>69</v>
      </c>
      <c r="E334" s="6">
        <v>51</v>
      </c>
      <c r="F334" s="6">
        <v>69</v>
      </c>
      <c r="G334" s="38">
        <v>2500</v>
      </c>
      <c r="H334" s="38">
        <v>45007</v>
      </c>
      <c r="I334" s="38">
        <v>0</v>
      </c>
      <c r="J334" s="6">
        <v>0</v>
      </c>
      <c r="K334" s="38">
        <v>0</v>
      </c>
      <c r="L334" s="38">
        <v>0</v>
      </c>
      <c r="M334" s="5">
        <v>3000</v>
      </c>
      <c r="N334" s="39" t="s">
        <v>252</v>
      </c>
      <c r="O334"/>
    </row>
    <row r="335" spans="1:15" x14ac:dyDescent="0.3">
      <c r="A335" s="11">
        <v>231</v>
      </c>
      <c r="B335" s="11">
        <v>30</v>
      </c>
      <c r="C335" s="116">
        <v>37</v>
      </c>
      <c r="D335" s="6">
        <v>33</v>
      </c>
      <c r="E335" s="6">
        <v>51</v>
      </c>
      <c r="F335" s="6">
        <v>36</v>
      </c>
      <c r="G335" s="38">
        <v>2500</v>
      </c>
      <c r="H335" s="38">
        <v>0</v>
      </c>
      <c r="I335" s="38">
        <v>0</v>
      </c>
      <c r="J335" s="6">
        <v>0</v>
      </c>
      <c r="K335" s="38">
        <v>0</v>
      </c>
      <c r="L335" s="38">
        <v>0</v>
      </c>
      <c r="M335" s="5">
        <v>2000</v>
      </c>
      <c r="N335" s="39" t="s">
        <v>247</v>
      </c>
      <c r="O335"/>
    </row>
    <row r="336" spans="1:15" x14ac:dyDescent="0.3">
      <c r="A336" s="11">
        <v>231</v>
      </c>
      <c r="B336" s="11">
        <v>30</v>
      </c>
      <c r="C336" s="116">
        <v>37</v>
      </c>
      <c r="D336" s="6">
        <v>33</v>
      </c>
      <c r="E336" s="6">
        <v>51</v>
      </c>
      <c r="F336" s="6">
        <v>66</v>
      </c>
      <c r="G336" s="38">
        <v>2500</v>
      </c>
      <c r="H336" s="38">
        <v>0</v>
      </c>
      <c r="I336" s="38">
        <v>0</v>
      </c>
      <c r="J336" s="6">
        <v>0</v>
      </c>
      <c r="K336" s="38">
        <v>0</v>
      </c>
      <c r="L336" s="38">
        <v>0</v>
      </c>
      <c r="M336" s="5">
        <v>20400</v>
      </c>
      <c r="N336" s="39" t="s">
        <v>731</v>
      </c>
      <c r="O336"/>
    </row>
    <row r="337" spans="1:15" x14ac:dyDescent="0.3">
      <c r="A337" s="11">
        <v>231</v>
      </c>
      <c r="B337" s="11">
        <v>30</v>
      </c>
      <c r="C337" s="116">
        <v>37</v>
      </c>
      <c r="D337" s="6">
        <v>41</v>
      </c>
      <c r="E337" s="6">
        <v>51</v>
      </c>
      <c r="F337" s="6">
        <v>69</v>
      </c>
      <c r="G337" s="38">
        <v>2500</v>
      </c>
      <c r="H337" s="38">
        <v>0</v>
      </c>
      <c r="I337" s="38">
        <v>0</v>
      </c>
      <c r="J337" s="6">
        <v>0</v>
      </c>
      <c r="K337" s="38">
        <v>0</v>
      </c>
      <c r="L337" s="38">
        <v>0</v>
      </c>
      <c r="M337" s="5">
        <v>20000</v>
      </c>
      <c r="N337" s="39" t="s">
        <v>249</v>
      </c>
      <c r="O337"/>
    </row>
    <row r="338" spans="1:15" x14ac:dyDescent="0.3">
      <c r="A338" s="11">
        <v>231</v>
      </c>
      <c r="B338" s="11">
        <v>30</v>
      </c>
      <c r="C338" s="116">
        <v>37</v>
      </c>
      <c r="D338" s="6">
        <v>33</v>
      </c>
      <c r="E338" s="6">
        <v>51</v>
      </c>
      <c r="F338" s="6">
        <v>69</v>
      </c>
      <c r="G338" s="38">
        <v>2500</v>
      </c>
      <c r="H338" s="38">
        <v>0</v>
      </c>
      <c r="I338" s="38">
        <v>0</v>
      </c>
      <c r="J338" s="6">
        <v>0</v>
      </c>
      <c r="K338" s="38">
        <v>0</v>
      </c>
      <c r="L338" s="38">
        <v>0</v>
      </c>
      <c r="M338" s="5">
        <v>25000</v>
      </c>
      <c r="N338" s="39" t="s">
        <v>248</v>
      </c>
      <c r="O338"/>
    </row>
    <row r="339" spans="1:15" x14ac:dyDescent="0.3">
      <c r="A339" s="11">
        <v>231</v>
      </c>
      <c r="B339" s="11">
        <v>30</v>
      </c>
      <c r="C339" s="116">
        <v>37</v>
      </c>
      <c r="D339" s="6">
        <v>41</v>
      </c>
      <c r="E339" s="6">
        <v>51</v>
      </c>
      <c r="F339" s="6">
        <v>69</v>
      </c>
      <c r="G339" s="38">
        <v>2500</v>
      </c>
      <c r="H339" s="38">
        <v>45001</v>
      </c>
      <c r="I339" s="38">
        <v>0</v>
      </c>
      <c r="J339" s="6">
        <v>0</v>
      </c>
      <c r="K339" s="38">
        <v>0</v>
      </c>
      <c r="L339" s="38">
        <v>0</v>
      </c>
      <c r="M339" s="5">
        <v>15000</v>
      </c>
      <c r="N339" s="39" t="s">
        <v>250</v>
      </c>
      <c r="O339"/>
    </row>
    <row r="340" spans="1:15" x14ac:dyDescent="0.3">
      <c r="A340" s="11">
        <v>231</v>
      </c>
      <c r="B340" s="11">
        <v>30</v>
      </c>
      <c r="C340" s="116">
        <v>37</v>
      </c>
      <c r="D340" s="6">
        <v>44</v>
      </c>
      <c r="E340" s="6">
        <v>51</v>
      </c>
      <c r="F340" s="6">
        <v>69</v>
      </c>
      <c r="G340" s="38">
        <v>2500</v>
      </c>
      <c r="H340" s="38">
        <v>53330</v>
      </c>
      <c r="I340" s="38">
        <v>0</v>
      </c>
      <c r="J340" s="6">
        <v>0</v>
      </c>
      <c r="K340" s="38">
        <v>0</v>
      </c>
      <c r="L340" s="38">
        <v>0</v>
      </c>
      <c r="M340" s="5">
        <v>14600</v>
      </c>
      <c r="N340" s="39" t="s">
        <v>251</v>
      </c>
      <c r="O340"/>
    </row>
    <row r="341" spans="1:15" x14ac:dyDescent="0.3">
      <c r="A341" s="11">
        <v>231</v>
      </c>
      <c r="B341" s="11">
        <v>30</v>
      </c>
      <c r="C341" s="116">
        <v>36</v>
      </c>
      <c r="D341" s="6">
        <v>35</v>
      </c>
      <c r="E341" s="6">
        <v>51</v>
      </c>
      <c r="F341" s="6">
        <v>66</v>
      </c>
      <c r="G341" s="38">
        <v>2600</v>
      </c>
      <c r="H341" s="38">
        <v>0</v>
      </c>
      <c r="I341" s="38">
        <v>0</v>
      </c>
      <c r="J341" s="6">
        <v>0</v>
      </c>
      <c r="K341" s="38">
        <v>0</v>
      </c>
      <c r="L341" s="38">
        <v>0</v>
      </c>
      <c r="M341" s="5">
        <v>15000</v>
      </c>
      <c r="N341" s="39" t="s">
        <v>253</v>
      </c>
      <c r="O341"/>
    </row>
    <row r="342" spans="1:15" x14ac:dyDescent="0.3">
      <c r="A342" s="11">
        <v>231</v>
      </c>
      <c r="B342" s="11">
        <v>30</v>
      </c>
      <c r="C342" s="116">
        <v>36</v>
      </c>
      <c r="D342" s="6">
        <v>35</v>
      </c>
      <c r="E342" s="6">
        <v>51</v>
      </c>
      <c r="F342" s="6">
        <v>69</v>
      </c>
      <c r="G342" s="38">
        <v>2600</v>
      </c>
      <c r="H342" s="38">
        <v>0</v>
      </c>
      <c r="I342" s="38">
        <v>0</v>
      </c>
      <c r="J342" s="6">
        <v>0</v>
      </c>
      <c r="K342" s="38">
        <v>0</v>
      </c>
      <c r="L342" s="38">
        <v>0</v>
      </c>
      <c r="M342" s="5">
        <v>85000</v>
      </c>
      <c r="N342" s="39" t="s">
        <v>254</v>
      </c>
      <c r="O342"/>
    </row>
    <row r="343" spans="1:15" x14ac:dyDescent="0.3">
      <c r="A343" s="11">
        <v>236</v>
      </c>
      <c r="B343" s="11">
        <v>13</v>
      </c>
      <c r="C343" s="116">
        <v>36</v>
      </c>
      <c r="D343" s="6">
        <v>12</v>
      </c>
      <c r="E343" s="6">
        <v>51</v>
      </c>
      <c r="F343" s="6">
        <v>63</v>
      </c>
      <c r="G343" s="38">
        <v>2699</v>
      </c>
      <c r="H343" s="38">
        <v>0</v>
      </c>
      <c r="I343" s="38">
        <v>0</v>
      </c>
      <c r="J343" s="6">
        <v>0</v>
      </c>
      <c r="K343" s="38">
        <v>0</v>
      </c>
      <c r="L343" s="38">
        <v>0</v>
      </c>
      <c r="M343" s="5">
        <v>50000</v>
      </c>
      <c r="N343" s="39" t="s">
        <v>256</v>
      </c>
      <c r="O343"/>
    </row>
    <row r="344" spans="1:15" x14ac:dyDescent="0.3">
      <c r="A344" s="11">
        <v>236</v>
      </c>
      <c r="B344" s="11">
        <v>13</v>
      </c>
      <c r="C344" s="116">
        <v>63</v>
      </c>
      <c r="D344" s="6">
        <v>10</v>
      </c>
      <c r="E344" s="6">
        <v>51</v>
      </c>
      <c r="F344" s="6">
        <v>63</v>
      </c>
      <c r="G344" s="38">
        <v>2699</v>
      </c>
      <c r="H344" s="38">
        <v>0</v>
      </c>
      <c r="I344" s="38">
        <v>0</v>
      </c>
      <c r="J344" s="6">
        <v>0</v>
      </c>
      <c r="K344" s="38">
        <v>0</v>
      </c>
      <c r="L344" s="38">
        <v>0</v>
      </c>
      <c r="M344" s="5">
        <v>5000</v>
      </c>
      <c r="N344" s="39" t="s">
        <v>256</v>
      </c>
      <c r="O344"/>
    </row>
    <row r="345" spans="1:15" x14ac:dyDescent="0.3">
      <c r="A345" s="11">
        <v>236</v>
      </c>
      <c r="B345" s="11">
        <v>13</v>
      </c>
      <c r="C345" s="116">
        <v>36</v>
      </c>
      <c r="D345" s="6">
        <v>11</v>
      </c>
      <c r="E345" s="6">
        <v>56</v>
      </c>
      <c r="F345" s="6">
        <v>60</v>
      </c>
      <c r="G345" s="38">
        <v>2699</v>
      </c>
      <c r="H345" s="38">
        <v>0</v>
      </c>
      <c r="I345" s="38">
        <v>0</v>
      </c>
      <c r="J345" s="6">
        <v>0</v>
      </c>
      <c r="K345" s="38">
        <v>0</v>
      </c>
      <c r="L345" s="38">
        <v>0</v>
      </c>
      <c r="M345" s="5">
        <v>2920000</v>
      </c>
      <c r="N345" s="39" t="s">
        <v>257</v>
      </c>
      <c r="O345"/>
    </row>
    <row r="346" spans="1:15" x14ac:dyDescent="0.3">
      <c r="A346" s="11">
        <v>231</v>
      </c>
      <c r="B346" s="11">
        <v>30</v>
      </c>
      <c r="C346" s="125">
        <v>43</v>
      </c>
      <c r="D346" s="38">
        <v>79</v>
      </c>
      <c r="E346" s="38">
        <v>52</v>
      </c>
      <c r="F346" s="38">
        <v>23</v>
      </c>
      <c r="G346" s="126">
        <v>2700</v>
      </c>
      <c r="H346" s="126">
        <v>0</v>
      </c>
      <c r="I346" s="126">
        <v>0</v>
      </c>
      <c r="J346" s="127">
        <v>0</v>
      </c>
      <c r="K346" s="126">
        <v>0</v>
      </c>
      <c r="L346" s="126">
        <v>4</v>
      </c>
      <c r="M346" s="5">
        <v>2600000</v>
      </c>
      <c r="N346" s="128" t="s">
        <v>620</v>
      </c>
      <c r="O346"/>
    </row>
    <row r="347" spans="1:15" x14ac:dyDescent="0.3">
      <c r="A347" s="11">
        <v>231</v>
      </c>
      <c r="B347" s="11">
        <v>30</v>
      </c>
      <c r="C347" s="116">
        <v>43</v>
      </c>
      <c r="D347" s="6">
        <v>51</v>
      </c>
      <c r="E347" s="6">
        <v>53</v>
      </c>
      <c r="F347" s="6">
        <v>31</v>
      </c>
      <c r="G347" s="38">
        <v>2700</v>
      </c>
      <c r="H347" s="38">
        <v>52555</v>
      </c>
      <c r="I347" s="38">
        <v>0</v>
      </c>
      <c r="J347" s="6">
        <v>0</v>
      </c>
      <c r="K347" s="38">
        <v>0</v>
      </c>
      <c r="L347" s="38">
        <v>0</v>
      </c>
      <c r="M347" s="5">
        <v>7000000</v>
      </c>
      <c r="N347" s="39" t="s">
        <v>27</v>
      </c>
      <c r="O347"/>
    </row>
    <row r="348" spans="1:15" x14ac:dyDescent="0.3">
      <c r="A348" s="11">
        <v>231</v>
      </c>
      <c r="B348" s="11">
        <v>30</v>
      </c>
      <c r="C348" s="116">
        <v>43</v>
      </c>
      <c r="D348" s="6">
        <v>51</v>
      </c>
      <c r="E348" s="6">
        <v>53</v>
      </c>
      <c r="F348" s="6">
        <v>31</v>
      </c>
      <c r="G348" s="38">
        <v>2700</v>
      </c>
      <c r="H348" s="38">
        <v>52555</v>
      </c>
      <c r="I348" s="38">
        <v>0</v>
      </c>
      <c r="J348" s="6">
        <v>0</v>
      </c>
      <c r="K348" s="38">
        <v>0</v>
      </c>
      <c r="L348" s="38">
        <v>1</v>
      </c>
      <c r="M348" s="5">
        <v>400000</v>
      </c>
      <c r="N348" s="39" t="s">
        <v>454</v>
      </c>
      <c r="O348"/>
    </row>
    <row r="349" spans="1:15" x14ac:dyDescent="0.3">
      <c r="A349" s="11">
        <v>231</v>
      </c>
      <c r="B349" s="11">
        <v>30</v>
      </c>
      <c r="C349" s="116">
        <v>34</v>
      </c>
      <c r="D349" s="6">
        <v>29</v>
      </c>
      <c r="E349" s="6">
        <v>53</v>
      </c>
      <c r="F349" s="6">
        <v>31</v>
      </c>
      <c r="G349" s="38">
        <v>2700</v>
      </c>
      <c r="H349" s="38">
        <v>67717</v>
      </c>
      <c r="I349" s="38">
        <v>0</v>
      </c>
      <c r="J349" s="6">
        <v>0</v>
      </c>
      <c r="K349" s="38">
        <v>0</v>
      </c>
      <c r="L349" s="38">
        <v>1</v>
      </c>
      <c r="M349" s="5">
        <v>68900</v>
      </c>
      <c r="N349" s="39" t="s">
        <v>259</v>
      </c>
      <c r="O349"/>
    </row>
    <row r="350" spans="1:15" x14ac:dyDescent="0.3">
      <c r="A350" s="11">
        <v>231</v>
      </c>
      <c r="B350" s="11">
        <v>30</v>
      </c>
      <c r="C350" s="116">
        <v>34</v>
      </c>
      <c r="D350" s="6">
        <v>29</v>
      </c>
      <c r="E350" s="6">
        <v>53</v>
      </c>
      <c r="F350" s="6">
        <v>31</v>
      </c>
      <c r="G350" s="38">
        <v>2700</v>
      </c>
      <c r="H350" s="38">
        <v>67717</v>
      </c>
      <c r="I350" s="38">
        <v>0</v>
      </c>
      <c r="J350" s="6">
        <v>0</v>
      </c>
      <c r="K350" s="38">
        <v>0</v>
      </c>
      <c r="L350" s="38">
        <v>2</v>
      </c>
      <c r="M350" s="5">
        <v>54000</v>
      </c>
      <c r="N350" s="39" t="s">
        <v>260</v>
      </c>
      <c r="O350"/>
    </row>
    <row r="351" spans="1:15" x14ac:dyDescent="0.3">
      <c r="A351" s="11">
        <v>231</v>
      </c>
      <c r="B351" s="11">
        <v>30</v>
      </c>
      <c r="C351" s="116">
        <v>34</v>
      </c>
      <c r="D351" s="6">
        <v>29</v>
      </c>
      <c r="E351" s="6">
        <v>53</v>
      </c>
      <c r="F351" s="6">
        <v>31</v>
      </c>
      <c r="G351" s="38">
        <v>2700</v>
      </c>
      <c r="H351" s="38">
        <v>67717</v>
      </c>
      <c r="I351" s="38">
        <v>0</v>
      </c>
      <c r="J351" s="6">
        <v>0</v>
      </c>
      <c r="K351" s="38">
        <v>0</v>
      </c>
      <c r="L351" s="38">
        <v>3</v>
      </c>
      <c r="M351" s="5">
        <v>13100</v>
      </c>
      <c r="N351" s="39" t="s">
        <v>453</v>
      </c>
      <c r="O351"/>
    </row>
    <row r="352" spans="1:15" x14ac:dyDescent="0.3">
      <c r="A352" s="11">
        <v>231</v>
      </c>
      <c r="B352" s="11">
        <v>30</v>
      </c>
      <c r="C352" s="116">
        <v>34</v>
      </c>
      <c r="D352" s="6">
        <v>29</v>
      </c>
      <c r="E352" s="6">
        <v>53</v>
      </c>
      <c r="F352" s="6">
        <v>31</v>
      </c>
      <c r="G352" s="38">
        <v>2700</v>
      </c>
      <c r="H352" s="38">
        <v>67717</v>
      </c>
      <c r="I352" s="38">
        <v>0</v>
      </c>
      <c r="J352" s="6">
        <v>0</v>
      </c>
      <c r="K352" s="38">
        <v>0</v>
      </c>
      <c r="L352" s="38">
        <v>0</v>
      </c>
      <c r="M352" s="5">
        <v>80000</v>
      </c>
      <c r="N352" s="39" t="s">
        <v>258</v>
      </c>
      <c r="O352"/>
    </row>
    <row r="353" spans="1:15" x14ac:dyDescent="0.3">
      <c r="A353" s="11">
        <v>231</v>
      </c>
      <c r="B353" s="11">
        <v>30</v>
      </c>
      <c r="C353" s="116">
        <v>43</v>
      </c>
      <c r="D353" s="6">
        <v>49</v>
      </c>
      <c r="E353" s="6">
        <v>51</v>
      </c>
      <c r="F353" s="6">
        <v>69</v>
      </c>
      <c r="G353" s="38">
        <v>2700</v>
      </c>
      <c r="H353" s="38">
        <v>49020</v>
      </c>
      <c r="I353" s="38">
        <v>0</v>
      </c>
      <c r="J353" s="6">
        <v>0</v>
      </c>
      <c r="K353" s="38">
        <v>0</v>
      </c>
      <c r="L353" s="38">
        <v>60</v>
      </c>
      <c r="M353" s="5">
        <v>640000</v>
      </c>
      <c r="N353" s="39" t="s">
        <v>642</v>
      </c>
      <c r="O353"/>
    </row>
    <row r="354" spans="1:15" x14ac:dyDescent="0.3">
      <c r="A354" s="11">
        <v>231</v>
      </c>
      <c r="B354" s="11">
        <v>30</v>
      </c>
      <c r="C354" s="116">
        <v>43</v>
      </c>
      <c r="D354" s="6">
        <v>49</v>
      </c>
      <c r="E354" s="6">
        <v>51</v>
      </c>
      <c r="F354" s="6">
        <v>39</v>
      </c>
      <c r="G354" s="38">
        <v>2700</v>
      </c>
      <c r="H354" s="38">
        <v>49012</v>
      </c>
      <c r="I354" s="38">
        <v>0</v>
      </c>
      <c r="J354" s="6">
        <v>0</v>
      </c>
      <c r="K354" s="38">
        <v>0</v>
      </c>
      <c r="L354" s="38">
        <v>0</v>
      </c>
      <c r="M354" s="5">
        <v>30000</v>
      </c>
      <c r="N354" s="39" t="s">
        <v>262</v>
      </c>
      <c r="O354"/>
    </row>
    <row r="355" spans="1:15" x14ac:dyDescent="0.3">
      <c r="A355" s="11">
        <v>231</v>
      </c>
      <c r="B355" s="11">
        <v>31</v>
      </c>
      <c r="C355" s="116">
        <v>43</v>
      </c>
      <c r="D355" s="6">
        <v>49</v>
      </c>
      <c r="E355" s="6">
        <v>50</v>
      </c>
      <c r="F355" s="6">
        <v>21</v>
      </c>
      <c r="G355" s="38">
        <v>2700</v>
      </c>
      <c r="H355" s="38">
        <v>49012</v>
      </c>
      <c r="I355" s="38">
        <v>0</v>
      </c>
      <c r="J355" s="6">
        <v>0</v>
      </c>
      <c r="K355" s="38">
        <v>0</v>
      </c>
      <c r="L355" s="38">
        <v>0</v>
      </c>
      <c r="M355" s="5">
        <v>30000</v>
      </c>
      <c r="N355" s="39" t="s">
        <v>261</v>
      </c>
    </row>
    <row r="356" spans="1:15" x14ac:dyDescent="0.3">
      <c r="A356" s="11">
        <v>231</v>
      </c>
      <c r="B356" s="11">
        <v>30</v>
      </c>
      <c r="C356" s="116">
        <v>43</v>
      </c>
      <c r="D356" s="6">
        <v>49</v>
      </c>
      <c r="E356" s="6">
        <v>51</v>
      </c>
      <c r="F356" s="6">
        <v>69</v>
      </c>
      <c r="G356" s="38">
        <v>2700</v>
      </c>
      <c r="H356" s="38">
        <v>49012</v>
      </c>
      <c r="I356" s="38">
        <v>0</v>
      </c>
      <c r="J356" s="6">
        <v>0</v>
      </c>
      <c r="K356" s="38">
        <v>0</v>
      </c>
      <c r="L356" s="38">
        <v>0</v>
      </c>
      <c r="M356" s="5">
        <v>10000</v>
      </c>
      <c r="N356" s="39" t="s">
        <v>452</v>
      </c>
      <c r="O356"/>
    </row>
    <row r="357" spans="1:15" x14ac:dyDescent="0.3">
      <c r="A357" s="11">
        <v>231</v>
      </c>
      <c r="B357" s="11">
        <v>30</v>
      </c>
      <c r="C357" s="116">
        <v>43</v>
      </c>
      <c r="D357" s="6">
        <v>99</v>
      </c>
      <c r="E357" s="6">
        <v>59</v>
      </c>
      <c r="F357" s="6">
        <v>1</v>
      </c>
      <c r="G357" s="38">
        <v>2700</v>
      </c>
      <c r="H357" s="38">
        <v>0</v>
      </c>
      <c r="I357" s="38">
        <v>0</v>
      </c>
      <c r="J357" s="6">
        <v>0</v>
      </c>
      <c r="K357" s="38">
        <v>0</v>
      </c>
      <c r="L357" s="38">
        <v>0</v>
      </c>
      <c r="M357" s="5">
        <v>200000</v>
      </c>
      <c r="N357" s="39" t="s">
        <v>659</v>
      </c>
      <c r="O357"/>
    </row>
    <row r="358" spans="1:15" x14ac:dyDescent="0.3">
      <c r="A358" s="11">
        <v>231</v>
      </c>
      <c r="B358" s="11">
        <v>30</v>
      </c>
      <c r="C358" s="116">
        <v>43</v>
      </c>
      <c r="D358" s="6">
        <v>49</v>
      </c>
      <c r="E358" s="6">
        <v>51</v>
      </c>
      <c r="F358" s="6">
        <v>69</v>
      </c>
      <c r="G358" s="38">
        <v>2700</v>
      </c>
      <c r="H358" s="38">
        <v>49020</v>
      </c>
      <c r="I358" s="38">
        <v>0</v>
      </c>
      <c r="J358" s="6">
        <v>0</v>
      </c>
      <c r="K358" s="38">
        <v>0</v>
      </c>
      <c r="L358" s="38">
        <v>0</v>
      </c>
      <c r="M358" s="5">
        <v>390000</v>
      </c>
      <c r="N358" s="39" t="s">
        <v>643</v>
      </c>
      <c r="O358"/>
    </row>
    <row r="359" spans="1:15" s="49" customFormat="1" x14ac:dyDescent="0.3">
      <c r="A359" s="11">
        <v>231</v>
      </c>
      <c r="B359" s="11">
        <v>31</v>
      </c>
      <c r="C359" s="116">
        <v>43</v>
      </c>
      <c r="D359" s="6">
        <v>39</v>
      </c>
      <c r="E359" s="6">
        <v>50</v>
      </c>
      <c r="F359" s="6">
        <v>11</v>
      </c>
      <c r="G359" s="38">
        <v>2700</v>
      </c>
      <c r="H359" s="38">
        <v>0</v>
      </c>
      <c r="I359" s="38">
        <v>0</v>
      </c>
      <c r="J359" s="6">
        <v>13011</v>
      </c>
      <c r="K359" s="38">
        <v>0</v>
      </c>
      <c r="L359" s="38">
        <v>0</v>
      </c>
      <c r="M359" s="5">
        <v>4193899</v>
      </c>
      <c r="N359" s="39" t="s">
        <v>829</v>
      </c>
      <c r="O359" s="9"/>
    </row>
    <row r="360" spans="1:15" s="49" customFormat="1" x14ac:dyDescent="0.3">
      <c r="A360" s="11">
        <v>231</v>
      </c>
      <c r="B360" s="11">
        <v>31</v>
      </c>
      <c r="C360" s="116">
        <v>43</v>
      </c>
      <c r="D360" s="6">
        <v>39</v>
      </c>
      <c r="E360" s="6">
        <v>50</v>
      </c>
      <c r="F360" s="6">
        <v>31</v>
      </c>
      <c r="G360" s="38">
        <v>2700</v>
      </c>
      <c r="H360" s="38">
        <v>0</v>
      </c>
      <c r="I360" s="38">
        <v>0</v>
      </c>
      <c r="J360" s="6">
        <v>13011</v>
      </c>
      <c r="K360" s="38">
        <v>0</v>
      </c>
      <c r="L360" s="38">
        <v>0</v>
      </c>
      <c r="M360" s="5">
        <v>1052450</v>
      </c>
      <c r="N360" s="39" t="s">
        <v>830</v>
      </c>
      <c r="O360" s="9"/>
    </row>
    <row r="361" spans="1:15" s="49" customFormat="1" x14ac:dyDescent="0.3">
      <c r="A361" s="11">
        <v>231</v>
      </c>
      <c r="B361" s="11">
        <v>31</v>
      </c>
      <c r="C361" s="116">
        <v>43</v>
      </c>
      <c r="D361" s="6">
        <v>39</v>
      </c>
      <c r="E361" s="6">
        <v>50</v>
      </c>
      <c r="F361" s="6">
        <v>32</v>
      </c>
      <c r="G361" s="38">
        <v>2700</v>
      </c>
      <c r="H361" s="38">
        <v>0</v>
      </c>
      <c r="I361" s="38">
        <v>0</v>
      </c>
      <c r="J361" s="6">
        <v>13011</v>
      </c>
      <c r="K361" s="38">
        <v>0</v>
      </c>
      <c r="L361" s="38">
        <v>0</v>
      </c>
      <c r="M361" s="5">
        <v>378880</v>
      </c>
      <c r="N361" s="39" t="s">
        <v>831</v>
      </c>
      <c r="O361" s="9"/>
    </row>
    <row r="362" spans="1:15" s="49" customFormat="1" x14ac:dyDescent="0.3">
      <c r="A362" s="11">
        <v>231</v>
      </c>
      <c r="B362" s="11">
        <v>30</v>
      </c>
      <c r="C362" s="116">
        <v>43</v>
      </c>
      <c r="D362" s="6">
        <v>39</v>
      </c>
      <c r="E362" s="6">
        <v>51</v>
      </c>
      <c r="F362" s="6">
        <v>36</v>
      </c>
      <c r="G362" s="38">
        <v>2700</v>
      </c>
      <c r="H362" s="38">
        <v>0</v>
      </c>
      <c r="I362" s="38">
        <v>0</v>
      </c>
      <c r="J362" s="6">
        <v>13011</v>
      </c>
      <c r="K362" s="38">
        <v>0</v>
      </c>
      <c r="L362" s="38">
        <v>0</v>
      </c>
      <c r="M362" s="5">
        <v>2623</v>
      </c>
      <c r="N362" s="39" t="s">
        <v>832</v>
      </c>
    </row>
    <row r="363" spans="1:15" s="49" customFormat="1" x14ac:dyDescent="0.3">
      <c r="A363" s="11">
        <v>231</v>
      </c>
      <c r="B363" s="11">
        <v>30</v>
      </c>
      <c r="C363" s="116">
        <v>43</v>
      </c>
      <c r="D363" s="6">
        <v>39</v>
      </c>
      <c r="E363" s="6">
        <v>51</v>
      </c>
      <c r="F363" s="6">
        <v>37</v>
      </c>
      <c r="G363" s="38">
        <v>2700</v>
      </c>
      <c r="H363" s="38">
        <v>0</v>
      </c>
      <c r="I363" s="38">
        <v>0</v>
      </c>
      <c r="J363" s="6">
        <v>13011</v>
      </c>
      <c r="K363" s="38">
        <v>0</v>
      </c>
      <c r="L363" s="38">
        <v>0</v>
      </c>
      <c r="M363" s="5">
        <v>33531</v>
      </c>
      <c r="N363" s="39" t="s">
        <v>833</v>
      </c>
    </row>
    <row r="364" spans="1:15" s="49" customFormat="1" x14ac:dyDescent="0.3">
      <c r="A364" s="11">
        <v>231</v>
      </c>
      <c r="B364" s="11">
        <v>30</v>
      </c>
      <c r="C364" s="116">
        <v>43</v>
      </c>
      <c r="D364" s="6">
        <v>39</v>
      </c>
      <c r="E364" s="6">
        <v>51</v>
      </c>
      <c r="F364" s="6">
        <v>39</v>
      </c>
      <c r="G364" s="38">
        <v>2700</v>
      </c>
      <c r="H364" s="38">
        <v>0</v>
      </c>
      <c r="I364" s="38">
        <v>0</v>
      </c>
      <c r="J364" s="6">
        <v>13011</v>
      </c>
      <c r="K364" s="38">
        <v>0</v>
      </c>
      <c r="L364" s="38">
        <v>0</v>
      </c>
      <c r="M364" s="5">
        <v>25863</v>
      </c>
      <c r="N364" s="39" t="s">
        <v>834</v>
      </c>
    </row>
    <row r="365" spans="1:15" s="49" customFormat="1" x14ac:dyDescent="0.3">
      <c r="A365" s="11">
        <v>231</v>
      </c>
      <c r="B365" s="11">
        <v>30</v>
      </c>
      <c r="C365" s="116">
        <v>43</v>
      </c>
      <c r="D365" s="6">
        <v>39</v>
      </c>
      <c r="E365" s="6">
        <v>51</v>
      </c>
      <c r="F365" s="6">
        <v>56</v>
      </c>
      <c r="G365" s="38">
        <v>2700</v>
      </c>
      <c r="H365" s="38">
        <v>0</v>
      </c>
      <c r="I365" s="38">
        <v>0</v>
      </c>
      <c r="J365" s="6">
        <v>13011</v>
      </c>
      <c r="K365" s="38">
        <v>0</v>
      </c>
      <c r="L365" s="38">
        <v>0</v>
      </c>
      <c r="M365" s="5">
        <v>44330</v>
      </c>
      <c r="N365" s="39" t="s">
        <v>835</v>
      </c>
    </row>
    <row r="366" spans="1:15" s="49" customFormat="1" x14ac:dyDescent="0.3">
      <c r="A366" s="11">
        <v>231</v>
      </c>
      <c r="B366" s="11">
        <v>30</v>
      </c>
      <c r="C366" s="116">
        <v>43</v>
      </c>
      <c r="D366" s="6">
        <v>39</v>
      </c>
      <c r="E366" s="6">
        <v>51</v>
      </c>
      <c r="F366" s="6">
        <v>61</v>
      </c>
      <c r="G366" s="38">
        <v>2700</v>
      </c>
      <c r="H366" s="38">
        <v>0</v>
      </c>
      <c r="I366" s="38">
        <v>0</v>
      </c>
      <c r="J366" s="6">
        <v>13011</v>
      </c>
      <c r="K366" s="38">
        <v>0</v>
      </c>
      <c r="L366" s="38">
        <v>0</v>
      </c>
      <c r="M366" s="5">
        <v>0</v>
      </c>
      <c r="N366" s="39" t="s">
        <v>836</v>
      </c>
    </row>
    <row r="367" spans="1:15" s="49" customFormat="1" x14ac:dyDescent="0.3">
      <c r="A367" s="11">
        <v>231</v>
      </c>
      <c r="B367" s="11">
        <v>30</v>
      </c>
      <c r="C367" s="116">
        <v>43</v>
      </c>
      <c r="D367" s="6">
        <v>39</v>
      </c>
      <c r="E367" s="6">
        <v>51</v>
      </c>
      <c r="F367" s="6">
        <v>62</v>
      </c>
      <c r="G367" s="38">
        <v>2700</v>
      </c>
      <c r="H367" s="38">
        <v>0</v>
      </c>
      <c r="I367" s="38">
        <v>0</v>
      </c>
      <c r="J367" s="6">
        <v>13011</v>
      </c>
      <c r="K367" s="38">
        <v>0</v>
      </c>
      <c r="L367" s="38">
        <v>0</v>
      </c>
      <c r="M367" s="5">
        <v>12009</v>
      </c>
      <c r="N367" s="39" t="s">
        <v>837</v>
      </c>
    </row>
    <row r="368" spans="1:15" s="49" customFormat="1" x14ac:dyDescent="0.3">
      <c r="A368" s="11">
        <v>231</v>
      </c>
      <c r="B368" s="11">
        <v>30</v>
      </c>
      <c r="C368" s="116">
        <v>43</v>
      </c>
      <c r="D368" s="6">
        <v>39</v>
      </c>
      <c r="E368" s="6">
        <v>51</v>
      </c>
      <c r="F368" s="6">
        <v>63</v>
      </c>
      <c r="G368" s="38">
        <v>2700</v>
      </c>
      <c r="H368" s="38">
        <v>0</v>
      </c>
      <c r="I368" s="38">
        <v>0</v>
      </c>
      <c r="J368" s="6">
        <v>13011</v>
      </c>
      <c r="K368" s="38">
        <v>0</v>
      </c>
      <c r="L368" s="38">
        <v>0</v>
      </c>
      <c r="M368" s="5">
        <v>4565</v>
      </c>
      <c r="N368" s="39" t="s">
        <v>838</v>
      </c>
    </row>
    <row r="369" spans="1:18" s="49" customFormat="1" x14ac:dyDescent="0.3">
      <c r="A369" s="11">
        <v>231</v>
      </c>
      <c r="B369" s="11">
        <v>30</v>
      </c>
      <c r="C369" s="116">
        <v>43</v>
      </c>
      <c r="D369" s="6">
        <v>39</v>
      </c>
      <c r="E369" s="6">
        <v>51</v>
      </c>
      <c r="F369" s="6">
        <v>66</v>
      </c>
      <c r="G369" s="38">
        <v>2700</v>
      </c>
      <c r="H369" s="38">
        <v>0</v>
      </c>
      <c r="I369" s="38">
        <v>0</v>
      </c>
      <c r="J369" s="6">
        <v>13011</v>
      </c>
      <c r="K369" s="38">
        <v>0</v>
      </c>
      <c r="L369" s="38">
        <v>0</v>
      </c>
      <c r="M369" s="5">
        <v>0</v>
      </c>
      <c r="N369" s="39" t="s">
        <v>839</v>
      </c>
    </row>
    <row r="370" spans="1:18" s="49" customFormat="1" x14ac:dyDescent="0.3">
      <c r="A370" s="11">
        <v>231</v>
      </c>
      <c r="B370" s="11">
        <v>30</v>
      </c>
      <c r="C370" s="116">
        <v>43</v>
      </c>
      <c r="D370" s="6">
        <v>39</v>
      </c>
      <c r="E370" s="6">
        <v>51</v>
      </c>
      <c r="F370" s="6">
        <v>67</v>
      </c>
      <c r="G370" s="38">
        <v>2700</v>
      </c>
      <c r="H370" s="38">
        <v>0</v>
      </c>
      <c r="I370" s="38">
        <v>0</v>
      </c>
      <c r="J370" s="6">
        <v>13011</v>
      </c>
      <c r="K370" s="38">
        <v>0</v>
      </c>
      <c r="L370" s="38">
        <v>0</v>
      </c>
      <c r="M370" s="5">
        <v>132402</v>
      </c>
      <c r="N370" s="39" t="s">
        <v>840</v>
      </c>
    </row>
    <row r="371" spans="1:18" s="49" customFormat="1" x14ac:dyDescent="0.3">
      <c r="A371" s="11">
        <v>231</v>
      </c>
      <c r="B371" s="11">
        <v>30</v>
      </c>
      <c r="C371" s="116">
        <v>43</v>
      </c>
      <c r="D371" s="6">
        <v>39</v>
      </c>
      <c r="E371" s="6">
        <v>51</v>
      </c>
      <c r="F371" s="6">
        <v>69</v>
      </c>
      <c r="G371" s="38">
        <v>2700</v>
      </c>
      <c r="H371" s="38">
        <v>0</v>
      </c>
      <c r="I371" s="38">
        <v>0</v>
      </c>
      <c r="J371" s="6">
        <v>13011</v>
      </c>
      <c r="K371" s="38">
        <v>0</v>
      </c>
      <c r="L371" s="38">
        <v>0</v>
      </c>
      <c r="M371" s="5">
        <v>11899</v>
      </c>
      <c r="N371" s="39" t="s">
        <v>841</v>
      </c>
    </row>
    <row r="372" spans="1:18" s="49" customFormat="1" x14ac:dyDescent="0.3">
      <c r="A372" s="11">
        <v>231</v>
      </c>
      <c r="B372" s="11">
        <v>30</v>
      </c>
      <c r="C372" s="116">
        <v>43</v>
      </c>
      <c r="D372" s="6">
        <v>39</v>
      </c>
      <c r="E372" s="6">
        <v>51</v>
      </c>
      <c r="F372" s="6">
        <v>73</v>
      </c>
      <c r="G372" s="38">
        <v>2700</v>
      </c>
      <c r="H372" s="38">
        <v>0</v>
      </c>
      <c r="I372" s="38">
        <v>0</v>
      </c>
      <c r="J372" s="6">
        <v>13011</v>
      </c>
      <c r="K372" s="38">
        <v>0</v>
      </c>
      <c r="L372" s="38">
        <v>0</v>
      </c>
      <c r="M372" s="5">
        <v>26502</v>
      </c>
      <c r="N372" s="39" t="s">
        <v>842</v>
      </c>
    </row>
    <row r="373" spans="1:18" s="49" customFormat="1" x14ac:dyDescent="0.3">
      <c r="A373" s="11">
        <v>231</v>
      </c>
      <c r="B373" s="11">
        <v>30</v>
      </c>
      <c r="C373" s="116">
        <v>43</v>
      </c>
      <c r="D373" s="6">
        <v>39</v>
      </c>
      <c r="E373" s="6">
        <v>51</v>
      </c>
      <c r="F373" s="6">
        <v>78</v>
      </c>
      <c r="G373" s="38">
        <v>2700</v>
      </c>
      <c r="H373" s="38">
        <v>0</v>
      </c>
      <c r="I373" s="38">
        <v>0</v>
      </c>
      <c r="J373" s="6">
        <v>13011</v>
      </c>
      <c r="K373" s="38">
        <v>0</v>
      </c>
      <c r="L373" s="38">
        <v>0</v>
      </c>
      <c r="M373" s="5">
        <v>16025</v>
      </c>
      <c r="N373" s="39" t="s">
        <v>843</v>
      </c>
      <c r="P373" s="43">
        <v>6463.6</v>
      </c>
      <c r="Q373" s="49">
        <f>P373/$P$375</f>
        <v>0.10526315789473685</v>
      </c>
      <c r="R373" s="49">
        <f>Q373*$Q$375</f>
        <v>39578.947368421053</v>
      </c>
    </row>
    <row r="374" spans="1:18" s="49" customFormat="1" x14ac:dyDescent="0.3">
      <c r="A374" s="11">
        <v>231</v>
      </c>
      <c r="B374" s="11">
        <v>30</v>
      </c>
      <c r="C374" s="116">
        <v>43</v>
      </c>
      <c r="D374" s="6">
        <v>39</v>
      </c>
      <c r="E374" s="6">
        <v>51</v>
      </c>
      <c r="F374" s="6">
        <v>94</v>
      </c>
      <c r="G374" s="38">
        <v>2700</v>
      </c>
      <c r="H374" s="38">
        <v>0</v>
      </c>
      <c r="I374" s="38">
        <v>0</v>
      </c>
      <c r="J374" s="6">
        <v>13011</v>
      </c>
      <c r="K374" s="38">
        <v>0</v>
      </c>
      <c r="L374" s="38">
        <v>0</v>
      </c>
      <c r="M374" s="5">
        <v>5022</v>
      </c>
      <c r="N374" s="39" t="s">
        <v>844</v>
      </c>
      <c r="P374" s="43">
        <v>54940.6</v>
      </c>
      <c r="Q374" s="49">
        <f>P374/$P$375</f>
        <v>0.89473684210526316</v>
      </c>
      <c r="R374" s="49">
        <f>Q374*$Q$375</f>
        <v>336421.05263157893</v>
      </c>
    </row>
    <row r="375" spans="1:18" s="8" customFormat="1" x14ac:dyDescent="0.3">
      <c r="A375" s="11">
        <v>231</v>
      </c>
      <c r="B375" s="11">
        <v>30</v>
      </c>
      <c r="C375" s="116">
        <v>43</v>
      </c>
      <c r="D375" s="6">
        <v>49</v>
      </c>
      <c r="E375" s="6">
        <v>51</v>
      </c>
      <c r="F375" s="6">
        <v>69</v>
      </c>
      <c r="G375" s="40">
        <v>2700</v>
      </c>
      <c r="H375" s="40">
        <v>49029</v>
      </c>
      <c r="I375" s="40">
        <v>0</v>
      </c>
      <c r="J375" s="41">
        <v>0</v>
      </c>
      <c r="K375" s="40">
        <v>0</v>
      </c>
      <c r="L375" s="40">
        <v>0</v>
      </c>
      <c r="M375" s="4">
        <v>54000</v>
      </c>
      <c r="N375" s="1" t="s">
        <v>644</v>
      </c>
      <c r="P375" s="52">
        <f>SUM(P373:P374)</f>
        <v>61404.2</v>
      </c>
      <c r="Q375" s="8">
        <v>376000</v>
      </c>
      <c r="R375" s="8">
        <f>SUM(R373:R374)</f>
        <v>376000</v>
      </c>
    </row>
    <row r="376" spans="1:18" s="59" customFormat="1" x14ac:dyDescent="0.3">
      <c r="A376" s="11">
        <v>231</v>
      </c>
      <c r="B376" s="11">
        <v>31</v>
      </c>
      <c r="C376" s="116">
        <v>43</v>
      </c>
      <c r="D376" s="6">
        <v>49</v>
      </c>
      <c r="E376" s="6">
        <v>50</v>
      </c>
      <c r="F376" s="6">
        <v>21</v>
      </c>
      <c r="G376" s="40">
        <v>2700</v>
      </c>
      <c r="H376" s="40">
        <v>49029</v>
      </c>
      <c r="I376" s="40">
        <v>0</v>
      </c>
      <c r="J376" s="41">
        <v>13013</v>
      </c>
      <c r="K376" s="40">
        <v>1041</v>
      </c>
      <c r="L376" s="40">
        <v>0</v>
      </c>
      <c r="M376" s="20">
        <v>39579</v>
      </c>
      <c r="N376" s="1" t="s">
        <v>465</v>
      </c>
    </row>
    <row r="377" spans="1:18" s="59" customFormat="1" x14ac:dyDescent="0.3">
      <c r="A377" s="11">
        <v>231</v>
      </c>
      <c r="B377" s="11">
        <v>31</v>
      </c>
      <c r="C377" s="116">
        <v>43</v>
      </c>
      <c r="D377" s="6">
        <v>49</v>
      </c>
      <c r="E377" s="6">
        <v>50</v>
      </c>
      <c r="F377" s="6">
        <v>21</v>
      </c>
      <c r="G377" s="40">
        <v>2700</v>
      </c>
      <c r="H377" s="40">
        <v>49029</v>
      </c>
      <c r="I377" s="40">
        <v>0</v>
      </c>
      <c r="J377" s="41">
        <v>13013</v>
      </c>
      <c r="K377" s="40">
        <v>1045</v>
      </c>
      <c r="L377" s="40">
        <v>0</v>
      </c>
      <c r="M377" s="20">
        <v>336421</v>
      </c>
      <c r="N377" s="1" t="s">
        <v>465</v>
      </c>
    </row>
    <row r="378" spans="1:18" s="8" customFormat="1" x14ac:dyDescent="0.3">
      <c r="A378" s="11">
        <v>231</v>
      </c>
      <c r="B378" s="11">
        <v>31</v>
      </c>
      <c r="C378" s="116">
        <v>43</v>
      </c>
      <c r="D378" s="6">
        <v>79</v>
      </c>
      <c r="E378" s="6">
        <v>50</v>
      </c>
      <c r="F378" s="6">
        <v>21</v>
      </c>
      <c r="G378" s="40">
        <v>2700</v>
      </c>
      <c r="H378" s="40">
        <v>0</v>
      </c>
      <c r="I378" s="40">
        <v>0</v>
      </c>
      <c r="J378" s="41">
        <v>0</v>
      </c>
      <c r="K378" s="40">
        <v>0</v>
      </c>
      <c r="L378" s="40">
        <v>0</v>
      </c>
      <c r="M378" s="4">
        <v>30000</v>
      </c>
      <c r="N378" s="1" t="s">
        <v>641</v>
      </c>
      <c r="O378" s="59"/>
    </row>
    <row r="379" spans="1:18" s="8" customFormat="1" x14ac:dyDescent="0.3">
      <c r="A379" s="11">
        <v>231</v>
      </c>
      <c r="B379" s="11">
        <v>31</v>
      </c>
      <c r="C379" s="116">
        <v>43</v>
      </c>
      <c r="D379" s="6">
        <v>39</v>
      </c>
      <c r="E379" s="6">
        <v>50</v>
      </c>
      <c r="F379" s="6">
        <v>11</v>
      </c>
      <c r="G379" s="40">
        <v>2700</v>
      </c>
      <c r="H379" s="40">
        <v>49018</v>
      </c>
      <c r="I379" s="40">
        <v>0</v>
      </c>
      <c r="J379" s="41">
        <v>13010</v>
      </c>
      <c r="K379" s="40">
        <v>0</v>
      </c>
      <c r="L379" s="40">
        <v>0</v>
      </c>
      <c r="M379" s="4">
        <v>71126</v>
      </c>
      <c r="N379" s="1" t="s">
        <v>845</v>
      </c>
      <c r="O379" s="59"/>
    </row>
    <row r="380" spans="1:18" s="8" customFormat="1" x14ac:dyDescent="0.3">
      <c r="A380" s="11">
        <v>231</v>
      </c>
      <c r="B380" s="11">
        <v>31</v>
      </c>
      <c r="C380" s="116">
        <v>43</v>
      </c>
      <c r="D380" s="6">
        <v>39</v>
      </c>
      <c r="E380" s="6">
        <v>50</v>
      </c>
      <c r="F380" s="6">
        <v>31</v>
      </c>
      <c r="G380" s="40">
        <v>2700</v>
      </c>
      <c r="H380" s="40">
        <v>49018</v>
      </c>
      <c r="I380" s="40">
        <v>0</v>
      </c>
      <c r="J380" s="41">
        <v>13010</v>
      </c>
      <c r="K380" s="40">
        <v>0</v>
      </c>
      <c r="L380" s="40">
        <v>0</v>
      </c>
      <c r="M380" s="4">
        <v>17782</v>
      </c>
      <c r="N380" s="1" t="s">
        <v>846</v>
      </c>
      <c r="O380" s="59"/>
    </row>
    <row r="381" spans="1:18" s="8" customFormat="1" x14ac:dyDescent="0.3">
      <c r="A381" s="11">
        <v>231</v>
      </c>
      <c r="B381" s="11">
        <v>31</v>
      </c>
      <c r="C381" s="116">
        <v>43</v>
      </c>
      <c r="D381" s="6">
        <v>39</v>
      </c>
      <c r="E381" s="6">
        <v>50</v>
      </c>
      <c r="F381" s="6">
        <v>32</v>
      </c>
      <c r="G381" s="40">
        <v>2700</v>
      </c>
      <c r="H381" s="40">
        <v>49018</v>
      </c>
      <c r="I381" s="40">
        <v>0</v>
      </c>
      <c r="J381" s="41">
        <v>13010</v>
      </c>
      <c r="K381" s="40">
        <v>0</v>
      </c>
      <c r="L381" s="40">
        <v>0</v>
      </c>
      <c r="M381" s="4">
        <v>6401</v>
      </c>
      <c r="N381" s="1" t="s">
        <v>847</v>
      </c>
      <c r="O381" s="59"/>
    </row>
    <row r="382" spans="1:18" s="8" customFormat="1" x14ac:dyDescent="0.3">
      <c r="A382" s="11">
        <v>231</v>
      </c>
      <c r="B382" s="11">
        <v>30</v>
      </c>
      <c r="C382" s="116">
        <v>43</v>
      </c>
      <c r="D382" s="6">
        <v>39</v>
      </c>
      <c r="E382" s="6">
        <v>51</v>
      </c>
      <c r="F382" s="6">
        <v>39</v>
      </c>
      <c r="G382" s="40">
        <v>2700</v>
      </c>
      <c r="H382" s="40">
        <v>49018</v>
      </c>
      <c r="I382" s="40">
        <v>0</v>
      </c>
      <c r="J382" s="41">
        <v>13010</v>
      </c>
      <c r="K382" s="40">
        <v>0</v>
      </c>
      <c r="L382" s="40">
        <v>0</v>
      </c>
      <c r="M382" s="4">
        <v>987</v>
      </c>
      <c r="N382" s="1" t="s">
        <v>848</v>
      </c>
    </row>
    <row r="383" spans="1:18" s="8" customFormat="1" x14ac:dyDescent="0.3">
      <c r="A383" s="11">
        <v>231</v>
      </c>
      <c r="B383" s="11">
        <v>30</v>
      </c>
      <c r="C383" s="116">
        <v>43</v>
      </c>
      <c r="D383" s="6">
        <v>39</v>
      </c>
      <c r="E383" s="6">
        <v>51</v>
      </c>
      <c r="F383" s="6">
        <v>66</v>
      </c>
      <c r="G383" s="40">
        <v>2700</v>
      </c>
      <c r="H383" s="40">
        <v>49018</v>
      </c>
      <c r="I383" s="40">
        <v>0</v>
      </c>
      <c r="J383" s="41">
        <v>13010</v>
      </c>
      <c r="K383" s="40">
        <v>0</v>
      </c>
      <c r="L383" s="40">
        <v>0</v>
      </c>
      <c r="M383" s="4">
        <v>2469</v>
      </c>
      <c r="N383" s="1" t="s">
        <v>849</v>
      </c>
    </row>
    <row r="384" spans="1:18" s="8" customFormat="1" x14ac:dyDescent="0.3">
      <c r="A384" s="11">
        <v>231</v>
      </c>
      <c r="B384" s="11">
        <v>30</v>
      </c>
      <c r="C384" s="116">
        <v>43</v>
      </c>
      <c r="D384" s="6">
        <v>39</v>
      </c>
      <c r="E384" s="6">
        <v>51</v>
      </c>
      <c r="F384" s="6">
        <v>67</v>
      </c>
      <c r="G384" s="40">
        <v>2700</v>
      </c>
      <c r="H384" s="40">
        <v>49018</v>
      </c>
      <c r="I384" s="40">
        <v>0</v>
      </c>
      <c r="J384" s="41">
        <v>13010</v>
      </c>
      <c r="K384" s="40">
        <v>0</v>
      </c>
      <c r="L384" s="40">
        <v>0</v>
      </c>
      <c r="M384" s="4">
        <v>33376</v>
      </c>
      <c r="N384" s="1" t="s">
        <v>850</v>
      </c>
    </row>
    <row r="385" spans="1:15" s="8" customFormat="1" x14ac:dyDescent="0.3">
      <c r="A385" s="11">
        <v>231</v>
      </c>
      <c r="B385" s="11">
        <v>30</v>
      </c>
      <c r="C385" s="116">
        <v>43</v>
      </c>
      <c r="D385" s="6">
        <v>39</v>
      </c>
      <c r="E385" s="6">
        <v>51</v>
      </c>
      <c r="F385" s="6">
        <v>69</v>
      </c>
      <c r="G385" s="40">
        <v>2700</v>
      </c>
      <c r="H385" s="40">
        <v>49018</v>
      </c>
      <c r="I385" s="40">
        <v>0</v>
      </c>
      <c r="J385" s="41">
        <v>13010</v>
      </c>
      <c r="K385" s="40">
        <v>0</v>
      </c>
      <c r="L385" s="40">
        <v>0</v>
      </c>
      <c r="M385" s="4">
        <v>36798</v>
      </c>
      <c r="N385" s="1" t="s">
        <v>263</v>
      </c>
    </row>
    <row r="386" spans="1:15" s="8" customFormat="1" x14ac:dyDescent="0.3">
      <c r="A386" s="11">
        <v>231</v>
      </c>
      <c r="B386" s="11">
        <v>30</v>
      </c>
      <c r="C386" s="116">
        <v>43</v>
      </c>
      <c r="D386" s="6">
        <v>39</v>
      </c>
      <c r="E386" s="6">
        <v>51</v>
      </c>
      <c r="F386" s="6">
        <v>73</v>
      </c>
      <c r="G386" s="40">
        <v>2700</v>
      </c>
      <c r="H386" s="40">
        <v>49018</v>
      </c>
      <c r="I386" s="40">
        <v>0</v>
      </c>
      <c r="J386" s="41">
        <v>13010</v>
      </c>
      <c r="K386" s="40">
        <v>0</v>
      </c>
      <c r="L386" s="40">
        <v>0</v>
      </c>
      <c r="M386" s="4">
        <v>61</v>
      </c>
      <c r="N386" s="1" t="s">
        <v>851</v>
      </c>
    </row>
    <row r="387" spans="1:15" x14ac:dyDescent="0.3">
      <c r="A387" s="11">
        <v>231</v>
      </c>
      <c r="B387" s="11">
        <v>30</v>
      </c>
      <c r="C387" s="116">
        <v>33</v>
      </c>
      <c r="D387" s="6">
        <v>22</v>
      </c>
      <c r="E387" s="6">
        <v>51</v>
      </c>
      <c r="F387" s="6">
        <v>69</v>
      </c>
      <c r="G387" s="38">
        <v>2800</v>
      </c>
      <c r="H387" s="38">
        <v>0</v>
      </c>
      <c r="I387" s="38">
        <v>0</v>
      </c>
      <c r="J387" s="6">
        <v>0</v>
      </c>
      <c r="K387" s="38">
        <v>0</v>
      </c>
      <c r="L387" s="38">
        <v>0</v>
      </c>
      <c r="M387" s="5">
        <v>10000</v>
      </c>
      <c r="N387" s="39" t="s">
        <v>264</v>
      </c>
      <c r="O387"/>
    </row>
    <row r="388" spans="1:15" x14ac:dyDescent="0.3">
      <c r="A388" s="11">
        <v>231</v>
      </c>
      <c r="B388" s="11">
        <v>30</v>
      </c>
      <c r="C388" s="116">
        <v>33</v>
      </c>
      <c r="D388" s="6">
        <v>12</v>
      </c>
      <c r="E388" s="6">
        <v>53</v>
      </c>
      <c r="F388" s="6">
        <v>21</v>
      </c>
      <c r="G388" s="38">
        <v>2840</v>
      </c>
      <c r="H388" s="38">
        <v>0</v>
      </c>
      <c r="I388" s="38">
        <v>26</v>
      </c>
      <c r="J388" s="6">
        <v>0</v>
      </c>
      <c r="K388" s="38">
        <v>0</v>
      </c>
      <c r="L388" s="38">
        <v>0</v>
      </c>
      <c r="M388" s="5">
        <v>20000</v>
      </c>
      <c r="N388" s="39" t="s">
        <v>278</v>
      </c>
      <c r="O388"/>
    </row>
    <row r="389" spans="1:15" x14ac:dyDescent="0.3">
      <c r="A389" s="11">
        <v>231</v>
      </c>
      <c r="B389" s="11">
        <v>30</v>
      </c>
      <c r="C389" s="116">
        <v>39</v>
      </c>
      <c r="D389" s="6">
        <v>0</v>
      </c>
      <c r="E389" s="6">
        <v>52</v>
      </c>
      <c r="F389" s="6">
        <v>22</v>
      </c>
      <c r="G389" s="129">
        <v>2840</v>
      </c>
      <c r="H389" s="129">
        <v>0</v>
      </c>
      <c r="I389" s="129">
        <v>0</v>
      </c>
      <c r="J389" s="130">
        <v>0</v>
      </c>
      <c r="K389" s="129">
        <v>0</v>
      </c>
      <c r="L389" s="129">
        <v>50</v>
      </c>
      <c r="M389" s="131">
        <v>1100000</v>
      </c>
      <c r="N389" s="132" t="s">
        <v>273</v>
      </c>
      <c r="O389"/>
    </row>
    <row r="390" spans="1:15" x14ac:dyDescent="0.3">
      <c r="A390" s="11">
        <v>231</v>
      </c>
      <c r="B390" s="11">
        <v>30</v>
      </c>
      <c r="C390" s="116">
        <v>39</v>
      </c>
      <c r="D390" s="6">
        <v>0</v>
      </c>
      <c r="E390" s="6">
        <v>52</v>
      </c>
      <c r="F390" s="6">
        <v>22</v>
      </c>
      <c r="G390" s="129">
        <v>2840</v>
      </c>
      <c r="H390" s="129">
        <v>0</v>
      </c>
      <c r="I390" s="129">
        <v>0</v>
      </c>
      <c r="J390" s="130">
        <v>0</v>
      </c>
      <c r="K390" s="129">
        <v>0</v>
      </c>
      <c r="L390" s="129">
        <v>53</v>
      </c>
      <c r="M390" s="131">
        <v>200000</v>
      </c>
      <c r="N390" s="132" t="s">
        <v>276</v>
      </c>
      <c r="O390"/>
    </row>
    <row r="391" spans="1:15" x14ac:dyDescent="0.3">
      <c r="A391" s="11">
        <v>231</v>
      </c>
      <c r="B391" s="11">
        <v>30</v>
      </c>
      <c r="C391" s="116">
        <v>39</v>
      </c>
      <c r="D391" s="6">
        <v>0</v>
      </c>
      <c r="E391" s="6">
        <v>52</v>
      </c>
      <c r="F391" s="6">
        <v>22</v>
      </c>
      <c r="G391" s="129">
        <v>2840</v>
      </c>
      <c r="H391" s="129">
        <v>0</v>
      </c>
      <c r="I391" s="129">
        <v>0</v>
      </c>
      <c r="J391" s="130">
        <v>0</v>
      </c>
      <c r="K391" s="129">
        <v>0</v>
      </c>
      <c r="L391" s="129">
        <v>52</v>
      </c>
      <c r="M391" s="131">
        <v>250000</v>
      </c>
      <c r="N391" s="132" t="s">
        <v>275</v>
      </c>
      <c r="O391"/>
    </row>
    <row r="392" spans="1:15" s="19" customFormat="1" x14ac:dyDescent="0.3">
      <c r="A392" s="11">
        <v>231</v>
      </c>
      <c r="B392" s="11">
        <v>30</v>
      </c>
      <c r="C392" s="116">
        <v>39</v>
      </c>
      <c r="D392" s="6">
        <v>0</v>
      </c>
      <c r="E392" s="6">
        <v>52</v>
      </c>
      <c r="F392" s="6">
        <v>22</v>
      </c>
      <c r="G392" s="129">
        <v>2840</v>
      </c>
      <c r="H392" s="129">
        <v>0</v>
      </c>
      <c r="I392" s="129">
        <v>0</v>
      </c>
      <c r="J392" s="130">
        <v>0</v>
      </c>
      <c r="K392" s="129">
        <v>0</v>
      </c>
      <c r="L392" s="129">
        <v>51</v>
      </c>
      <c r="M392" s="131">
        <v>300000</v>
      </c>
      <c r="N392" s="132" t="s">
        <v>274</v>
      </c>
    </row>
    <row r="393" spans="1:15" x14ac:dyDescent="0.3">
      <c r="A393" s="11">
        <v>231</v>
      </c>
      <c r="B393" s="11">
        <v>30</v>
      </c>
      <c r="C393" s="116">
        <v>39</v>
      </c>
      <c r="D393" s="6">
        <v>0</v>
      </c>
      <c r="E393" s="6">
        <v>52</v>
      </c>
      <c r="F393" s="6">
        <v>22</v>
      </c>
      <c r="G393" s="129">
        <v>2840</v>
      </c>
      <c r="H393" s="129">
        <v>0</v>
      </c>
      <c r="I393" s="129">
        <v>0</v>
      </c>
      <c r="J393" s="130">
        <v>0</v>
      </c>
      <c r="K393" s="129">
        <v>0</v>
      </c>
      <c r="L393" s="129">
        <v>55</v>
      </c>
      <c r="M393" s="131">
        <v>700000</v>
      </c>
      <c r="N393" s="132" t="s">
        <v>277</v>
      </c>
      <c r="O393"/>
    </row>
    <row r="394" spans="1:15" ht="28.8" x14ac:dyDescent="0.3">
      <c r="A394" s="11">
        <v>231</v>
      </c>
      <c r="B394" s="11">
        <v>30</v>
      </c>
      <c r="C394" s="116">
        <v>39</v>
      </c>
      <c r="D394" s="6">
        <v>0</v>
      </c>
      <c r="E394" s="6">
        <v>52</v>
      </c>
      <c r="F394" s="6">
        <v>22</v>
      </c>
      <c r="G394" s="38">
        <v>2840</v>
      </c>
      <c r="H394" s="38">
        <v>41816</v>
      </c>
      <c r="I394" s="38">
        <v>0</v>
      </c>
      <c r="J394" s="6">
        <v>0</v>
      </c>
      <c r="K394" s="38">
        <v>0</v>
      </c>
      <c r="L394" s="38">
        <v>0</v>
      </c>
      <c r="M394" s="5">
        <v>10000</v>
      </c>
      <c r="N394" s="39" t="s">
        <v>761</v>
      </c>
      <c r="O394"/>
    </row>
    <row r="395" spans="1:15" x14ac:dyDescent="0.3">
      <c r="A395" s="11">
        <v>231</v>
      </c>
      <c r="B395" s="11">
        <v>30</v>
      </c>
      <c r="C395" s="116">
        <v>33</v>
      </c>
      <c r="D395" s="6">
        <v>11</v>
      </c>
      <c r="E395" s="6">
        <v>52</v>
      </c>
      <c r="F395" s="6">
        <v>22</v>
      </c>
      <c r="G395" s="38">
        <v>2840</v>
      </c>
      <c r="H395" s="38">
        <v>42006</v>
      </c>
      <c r="I395" s="38">
        <v>0</v>
      </c>
      <c r="J395" s="6">
        <v>0</v>
      </c>
      <c r="K395" s="38">
        <v>0</v>
      </c>
      <c r="L395" s="38">
        <v>0</v>
      </c>
      <c r="M395" s="5">
        <v>50000</v>
      </c>
      <c r="N395" s="39" t="s">
        <v>792</v>
      </c>
      <c r="O395"/>
    </row>
    <row r="396" spans="1:15" ht="28.8" x14ac:dyDescent="0.3">
      <c r="A396" s="11">
        <v>231</v>
      </c>
      <c r="B396" s="11">
        <v>30</v>
      </c>
      <c r="C396" s="116">
        <v>39</v>
      </c>
      <c r="D396" s="6">
        <v>0</v>
      </c>
      <c r="E396" s="6">
        <v>52</v>
      </c>
      <c r="F396" s="6">
        <v>22</v>
      </c>
      <c r="G396" s="38">
        <v>2840</v>
      </c>
      <c r="H396" s="38">
        <v>42008</v>
      </c>
      <c r="I396" s="38">
        <v>0</v>
      </c>
      <c r="J396" s="6">
        <v>0</v>
      </c>
      <c r="K396" s="38">
        <v>0</v>
      </c>
      <c r="L396" s="38">
        <v>0</v>
      </c>
      <c r="M396" s="5">
        <v>50000</v>
      </c>
      <c r="N396" s="39" t="s">
        <v>762</v>
      </c>
      <c r="O396"/>
    </row>
    <row r="397" spans="1:15" x14ac:dyDescent="0.3">
      <c r="A397" s="11">
        <v>231</v>
      </c>
      <c r="B397" s="11">
        <v>30</v>
      </c>
      <c r="C397" s="116">
        <v>33</v>
      </c>
      <c r="D397" s="6">
        <v>19</v>
      </c>
      <c r="E397" s="6">
        <v>52</v>
      </c>
      <c r="F397" s="6">
        <v>22</v>
      </c>
      <c r="G397" s="38">
        <v>2840</v>
      </c>
      <c r="H397" s="38">
        <v>42018</v>
      </c>
      <c r="I397" s="38">
        <v>0</v>
      </c>
      <c r="J397" s="6">
        <v>0</v>
      </c>
      <c r="K397" s="38">
        <v>0</v>
      </c>
      <c r="L397" s="38">
        <v>0</v>
      </c>
      <c r="M397" s="5">
        <v>420080</v>
      </c>
      <c r="N397" s="39" t="s">
        <v>755</v>
      </c>
      <c r="O397"/>
    </row>
    <row r="398" spans="1:15" x14ac:dyDescent="0.3">
      <c r="A398" s="11">
        <v>231</v>
      </c>
      <c r="B398" s="11">
        <v>30</v>
      </c>
      <c r="C398" s="116">
        <v>33</v>
      </c>
      <c r="D398" s="6">
        <v>12</v>
      </c>
      <c r="E398" s="6">
        <v>52</v>
      </c>
      <c r="F398" s="6">
        <v>22</v>
      </c>
      <c r="G398" s="38">
        <v>2840</v>
      </c>
      <c r="H398" s="38">
        <v>42607</v>
      </c>
      <c r="I398" s="38">
        <v>0</v>
      </c>
      <c r="J398" s="6">
        <v>0</v>
      </c>
      <c r="K398" s="38">
        <v>0</v>
      </c>
      <c r="L398" s="38">
        <v>0</v>
      </c>
      <c r="M398" s="5">
        <v>50000</v>
      </c>
      <c r="N398" s="39" t="s">
        <v>756</v>
      </c>
      <c r="O398"/>
    </row>
    <row r="399" spans="1:15" x14ac:dyDescent="0.3">
      <c r="A399" s="11">
        <v>231</v>
      </c>
      <c r="B399" s="11">
        <v>30</v>
      </c>
      <c r="C399" s="116">
        <v>33</v>
      </c>
      <c r="D399" s="6">
        <v>22</v>
      </c>
      <c r="E399" s="6">
        <v>52</v>
      </c>
      <c r="F399" s="6">
        <v>29</v>
      </c>
      <c r="G399" s="40">
        <v>2840</v>
      </c>
      <c r="H399" s="40">
        <v>42655</v>
      </c>
      <c r="I399" s="40">
        <v>0</v>
      </c>
      <c r="J399" s="41">
        <v>0</v>
      </c>
      <c r="K399" s="40">
        <v>0</v>
      </c>
      <c r="L399" s="40">
        <v>0</v>
      </c>
      <c r="M399" s="4">
        <v>1330000</v>
      </c>
      <c r="N399" s="1" t="s">
        <v>757</v>
      </c>
      <c r="O399"/>
    </row>
    <row r="400" spans="1:15" x14ac:dyDescent="0.3">
      <c r="A400" s="11">
        <v>231</v>
      </c>
      <c r="B400" s="11">
        <v>30</v>
      </c>
      <c r="C400" s="116">
        <v>33</v>
      </c>
      <c r="D400" s="6">
        <v>19</v>
      </c>
      <c r="E400" s="6">
        <v>52</v>
      </c>
      <c r="F400" s="6">
        <v>22</v>
      </c>
      <c r="G400" s="38">
        <v>2840</v>
      </c>
      <c r="H400" s="38">
        <v>42816</v>
      </c>
      <c r="I400" s="38">
        <v>0</v>
      </c>
      <c r="J400" s="6">
        <v>0</v>
      </c>
      <c r="K400" s="38">
        <v>0</v>
      </c>
      <c r="L400" s="38">
        <v>0</v>
      </c>
      <c r="M400" s="5">
        <v>70000</v>
      </c>
      <c r="N400" s="39" t="s">
        <v>758</v>
      </c>
      <c r="O400"/>
    </row>
    <row r="401" spans="1:15" ht="38.4" customHeight="1" x14ac:dyDescent="0.3">
      <c r="A401" s="11">
        <v>231</v>
      </c>
      <c r="B401" s="11">
        <v>30</v>
      </c>
      <c r="C401" s="116">
        <v>33</v>
      </c>
      <c r="D401" s="6">
        <v>19</v>
      </c>
      <c r="E401" s="6">
        <v>52</v>
      </c>
      <c r="F401" s="6">
        <v>21</v>
      </c>
      <c r="G401" s="38">
        <v>2840</v>
      </c>
      <c r="H401" s="38">
        <v>42927</v>
      </c>
      <c r="I401" s="38">
        <v>0</v>
      </c>
      <c r="J401" s="6">
        <v>0</v>
      </c>
      <c r="K401" s="38">
        <v>0</v>
      </c>
      <c r="L401" s="38">
        <v>0</v>
      </c>
      <c r="M401" s="5">
        <v>50000</v>
      </c>
      <c r="N401" s="39" t="s">
        <v>272</v>
      </c>
      <c r="O401"/>
    </row>
    <row r="402" spans="1:15" x14ac:dyDescent="0.3">
      <c r="A402" s="11">
        <v>231</v>
      </c>
      <c r="B402" s="11">
        <v>30</v>
      </c>
      <c r="C402" s="116">
        <v>33</v>
      </c>
      <c r="D402" s="6">
        <v>11</v>
      </c>
      <c r="E402" s="6">
        <v>52</v>
      </c>
      <c r="F402" s="6">
        <v>22</v>
      </c>
      <c r="G402" s="38">
        <v>2840</v>
      </c>
      <c r="H402" s="38">
        <v>42936</v>
      </c>
      <c r="I402" s="38">
        <v>0</v>
      </c>
      <c r="J402" s="6">
        <v>0</v>
      </c>
      <c r="K402" s="38">
        <v>0</v>
      </c>
      <c r="L402" s="38">
        <v>0</v>
      </c>
      <c r="M402" s="5">
        <v>50000</v>
      </c>
      <c r="N402" s="39" t="s">
        <v>759</v>
      </c>
      <c r="O402"/>
    </row>
    <row r="403" spans="1:15" s="24" customFormat="1" ht="28.8" x14ac:dyDescent="0.3">
      <c r="A403" s="11">
        <v>231</v>
      </c>
      <c r="B403" s="11">
        <v>30</v>
      </c>
      <c r="C403" s="116">
        <v>33</v>
      </c>
      <c r="D403" s="6">
        <v>12</v>
      </c>
      <c r="E403" s="6">
        <v>52</v>
      </c>
      <c r="F403" s="6">
        <v>22</v>
      </c>
      <c r="G403" s="38">
        <v>2840</v>
      </c>
      <c r="H403" s="38">
        <v>42940</v>
      </c>
      <c r="I403" s="38">
        <v>0</v>
      </c>
      <c r="J403" s="6">
        <v>0</v>
      </c>
      <c r="K403" s="38">
        <v>0</v>
      </c>
      <c r="L403" s="38">
        <v>0</v>
      </c>
      <c r="M403" s="5">
        <v>50000</v>
      </c>
      <c r="N403" s="39" t="s">
        <v>760</v>
      </c>
    </row>
    <row r="404" spans="1:15" x14ac:dyDescent="0.3">
      <c r="A404" s="11">
        <v>231</v>
      </c>
      <c r="B404" s="11">
        <v>30</v>
      </c>
      <c r="C404" s="116">
        <v>33</v>
      </c>
      <c r="D404" s="6">
        <v>11</v>
      </c>
      <c r="E404" s="6">
        <v>53</v>
      </c>
      <c r="F404" s="6">
        <v>31</v>
      </c>
      <c r="G404" s="38">
        <v>2840</v>
      </c>
      <c r="H404" s="38">
        <v>52514</v>
      </c>
      <c r="I404" s="38">
        <v>0</v>
      </c>
      <c r="J404" s="6">
        <v>0</v>
      </c>
      <c r="K404" s="38">
        <v>0</v>
      </c>
      <c r="L404" s="38">
        <v>0</v>
      </c>
      <c r="M404" s="5">
        <v>6500000</v>
      </c>
      <c r="N404" s="39" t="s">
        <v>279</v>
      </c>
      <c r="O404"/>
    </row>
    <row r="405" spans="1:15" ht="28.2" customHeight="1" x14ac:dyDescent="0.3">
      <c r="A405" s="11">
        <v>231</v>
      </c>
      <c r="B405" s="11">
        <v>30</v>
      </c>
      <c r="C405" s="116">
        <v>33</v>
      </c>
      <c r="D405" s="6">
        <v>14</v>
      </c>
      <c r="E405" s="6">
        <v>53</v>
      </c>
      <c r="F405" s="6">
        <v>31</v>
      </c>
      <c r="G405" s="38">
        <v>2840</v>
      </c>
      <c r="H405" s="38">
        <v>52584</v>
      </c>
      <c r="I405" s="38">
        <v>0</v>
      </c>
      <c r="J405" s="6">
        <v>0</v>
      </c>
      <c r="K405" s="38">
        <v>0</v>
      </c>
      <c r="L405" s="38">
        <v>0</v>
      </c>
      <c r="M405" s="5">
        <v>8912000</v>
      </c>
      <c r="N405" s="39" t="s">
        <v>280</v>
      </c>
      <c r="O405"/>
    </row>
    <row r="406" spans="1:15" x14ac:dyDescent="0.3">
      <c r="A406" s="11">
        <v>231</v>
      </c>
      <c r="B406" s="11">
        <v>30</v>
      </c>
      <c r="C406" s="116">
        <v>33</v>
      </c>
      <c r="D406" s="6">
        <v>15</v>
      </c>
      <c r="E406" s="6">
        <v>53</v>
      </c>
      <c r="F406" s="6">
        <v>31</v>
      </c>
      <c r="G406" s="38">
        <v>2840</v>
      </c>
      <c r="H406" s="38">
        <v>52628</v>
      </c>
      <c r="I406" s="38">
        <v>0</v>
      </c>
      <c r="J406" s="6">
        <v>0</v>
      </c>
      <c r="K406" s="38">
        <v>0</v>
      </c>
      <c r="L406" s="38">
        <v>4</v>
      </c>
      <c r="M406" s="5">
        <v>50000</v>
      </c>
      <c r="N406" s="39" t="s">
        <v>282</v>
      </c>
      <c r="O406"/>
    </row>
    <row r="407" spans="1:15" x14ac:dyDescent="0.3">
      <c r="A407" s="11">
        <v>231</v>
      </c>
      <c r="B407" s="11">
        <v>30</v>
      </c>
      <c r="C407" s="116">
        <v>33</v>
      </c>
      <c r="D407" s="6">
        <v>15</v>
      </c>
      <c r="E407" s="6">
        <v>53</v>
      </c>
      <c r="F407" s="6">
        <v>31</v>
      </c>
      <c r="G407" s="38">
        <v>2840</v>
      </c>
      <c r="H407" s="38">
        <v>52628</v>
      </c>
      <c r="I407" s="38">
        <v>0</v>
      </c>
      <c r="J407" s="6">
        <v>0</v>
      </c>
      <c r="K407" s="38">
        <v>0</v>
      </c>
      <c r="L407" s="38">
        <v>0</v>
      </c>
      <c r="M407" s="5">
        <v>2280000</v>
      </c>
      <c r="N407" s="39" t="s">
        <v>281</v>
      </c>
      <c r="O407"/>
    </row>
    <row r="408" spans="1:15" s="49" customFormat="1" ht="28.8" x14ac:dyDescent="0.3">
      <c r="A408" s="11">
        <v>231</v>
      </c>
      <c r="B408" s="11">
        <v>30</v>
      </c>
      <c r="C408" s="116">
        <v>21</v>
      </c>
      <c r="D408" s="6">
        <v>43</v>
      </c>
      <c r="E408" s="6">
        <v>51</v>
      </c>
      <c r="F408" s="6">
        <v>69</v>
      </c>
      <c r="G408" s="38">
        <v>2840</v>
      </c>
      <c r="H408" s="38">
        <v>66653</v>
      </c>
      <c r="I408" s="38">
        <v>0</v>
      </c>
      <c r="J408" s="6">
        <v>0</v>
      </c>
      <c r="K408" s="38">
        <v>0</v>
      </c>
      <c r="L408" s="38">
        <v>73</v>
      </c>
      <c r="M408" s="5">
        <v>250000</v>
      </c>
      <c r="N408" s="39" t="s">
        <v>473</v>
      </c>
    </row>
    <row r="409" spans="1:15" s="49" customFormat="1" x14ac:dyDescent="0.3">
      <c r="A409" s="11">
        <v>231</v>
      </c>
      <c r="B409" s="11">
        <v>30</v>
      </c>
      <c r="C409" s="116">
        <v>21</v>
      </c>
      <c r="D409" s="6">
        <v>43</v>
      </c>
      <c r="E409" s="6">
        <v>51</v>
      </c>
      <c r="F409" s="6">
        <v>69</v>
      </c>
      <c r="G409" s="38">
        <v>2840</v>
      </c>
      <c r="H409" s="38">
        <v>66653</v>
      </c>
      <c r="I409" s="38">
        <v>0</v>
      </c>
      <c r="J409" s="6">
        <v>0</v>
      </c>
      <c r="K409" s="38">
        <v>0</v>
      </c>
      <c r="L409" s="38">
        <v>70</v>
      </c>
      <c r="M409" s="5">
        <v>50000</v>
      </c>
      <c r="N409" s="39" t="s">
        <v>267</v>
      </c>
    </row>
    <row r="410" spans="1:15" s="49" customFormat="1" x14ac:dyDescent="0.3">
      <c r="A410" s="11">
        <v>231</v>
      </c>
      <c r="B410" s="11">
        <v>30</v>
      </c>
      <c r="C410" s="116">
        <v>39</v>
      </c>
      <c r="D410" s="6">
        <v>0</v>
      </c>
      <c r="E410" s="6">
        <v>51</v>
      </c>
      <c r="F410" s="6">
        <v>69</v>
      </c>
      <c r="G410" s="38">
        <v>2840</v>
      </c>
      <c r="H410" s="38">
        <v>0</v>
      </c>
      <c r="I410" s="38">
        <v>0</v>
      </c>
      <c r="J410" s="6">
        <v>0</v>
      </c>
      <c r="K410" s="38">
        <v>0</v>
      </c>
      <c r="L410" s="38">
        <v>0</v>
      </c>
      <c r="M410" s="5">
        <v>100000</v>
      </c>
      <c r="N410" s="39" t="s">
        <v>779</v>
      </c>
    </row>
    <row r="411" spans="1:15" x14ac:dyDescent="0.3">
      <c r="A411" s="11">
        <v>231</v>
      </c>
      <c r="B411" s="11">
        <v>30</v>
      </c>
      <c r="C411" s="116">
        <v>33</v>
      </c>
      <c r="D411" s="6">
        <v>11</v>
      </c>
      <c r="E411" s="6">
        <v>51</v>
      </c>
      <c r="F411" s="6">
        <v>69</v>
      </c>
      <c r="G411" s="38">
        <v>2840</v>
      </c>
      <c r="H411" s="38">
        <v>52654</v>
      </c>
      <c r="I411" s="38">
        <v>0</v>
      </c>
      <c r="J411" s="6">
        <v>0</v>
      </c>
      <c r="K411" s="38">
        <v>0</v>
      </c>
      <c r="L411" s="38">
        <v>0</v>
      </c>
      <c r="M411" s="5">
        <v>400000</v>
      </c>
      <c r="N411" s="39" t="s">
        <v>268</v>
      </c>
      <c r="O411"/>
    </row>
    <row r="412" spans="1:15" x14ac:dyDescent="0.3">
      <c r="A412" s="11">
        <v>231</v>
      </c>
      <c r="B412" s="11">
        <v>30</v>
      </c>
      <c r="C412" s="116">
        <v>33</v>
      </c>
      <c r="D412" s="6">
        <v>12</v>
      </c>
      <c r="E412" s="6">
        <v>51</v>
      </c>
      <c r="F412" s="6">
        <v>69</v>
      </c>
      <c r="G412" s="38">
        <v>2840</v>
      </c>
      <c r="H412" s="38">
        <v>52620</v>
      </c>
      <c r="I412" s="38">
        <v>0</v>
      </c>
      <c r="J412" s="6">
        <v>0</v>
      </c>
      <c r="K412" s="38">
        <v>0</v>
      </c>
      <c r="L412" s="38">
        <v>0</v>
      </c>
      <c r="M412" s="5">
        <v>400000</v>
      </c>
      <c r="N412" s="39" t="s">
        <v>474</v>
      </c>
      <c r="O412"/>
    </row>
    <row r="413" spans="1:15" x14ac:dyDescent="0.3">
      <c r="A413" s="11">
        <v>231</v>
      </c>
      <c r="B413" s="11">
        <v>30</v>
      </c>
      <c r="C413" s="116">
        <v>33</v>
      </c>
      <c r="D413" s="6">
        <v>19</v>
      </c>
      <c r="E413" s="6">
        <v>51</v>
      </c>
      <c r="F413" s="6">
        <v>69</v>
      </c>
      <c r="G413" s="38">
        <v>2840</v>
      </c>
      <c r="H413" s="38">
        <v>52623</v>
      </c>
      <c r="I413" s="38">
        <v>0</v>
      </c>
      <c r="J413" s="6">
        <v>0</v>
      </c>
      <c r="K413" s="38">
        <v>0</v>
      </c>
      <c r="L413" s="38">
        <v>0</v>
      </c>
      <c r="M413" s="5">
        <v>200000</v>
      </c>
      <c r="N413" s="39" t="s">
        <v>270</v>
      </c>
      <c r="O413"/>
    </row>
    <row r="414" spans="1:15" x14ac:dyDescent="0.3">
      <c r="A414" s="11">
        <v>231</v>
      </c>
      <c r="B414" s="11">
        <v>30</v>
      </c>
      <c r="C414" s="116">
        <v>33</v>
      </c>
      <c r="D414" s="6">
        <v>19</v>
      </c>
      <c r="E414" s="6">
        <v>51</v>
      </c>
      <c r="F414" s="6">
        <v>69</v>
      </c>
      <c r="G414" s="38">
        <v>2840</v>
      </c>
      <c r="H414" s="38">
        <v>0</v>
      </c>
      <c r="I414" s="38">
        <v>0</v>
      </c>
      <c r="J414" s="6">
        <v>0</v>
      </c>
      <c r="K414" s="38">
        <v>0</v>
      </c>
      <c r="L414" s="38">
        <v>1</v>
      </c>
      <c r="M414" s="5">
        <v>100000</v>
      </c>
      <c r="N414" s="39" t="s">
        <v>856</v>
      </c>
      <c r="O414"/>
    </row>
    <row r="415" spans="1:15" x14ac:dyDescent="0.3">
      <c r="A415" s="11">
        <v>231</v>
      </c>
      <c r="B415" s="11">
        <v>30</v>
      </c>
      <c r="C415" s="116">
        <v>33</v>
      </c>
      <c r="D415" s="6">
        <v>19</v>
      </c>
      <c r="E415" s="6">
        <v>51</v>
      </c>
      <c r="F415" s="6">
        <v>69</v>
      </c>
      <c r="G415" s="38">
        <v>2840</v>
      </c>
      <c r="H415" s="38">
        <v>66622</v>
      </c>
      <c r="I415" s="38">
        <v>0</v>
      </c>
      <c r="J415" s="6">
        <v>0</v>
      </c>
      <c r="K415" s="38">
        <v>0</v>
      </c>
      <c r="L415" s="38">
        <v>0</v>
      </c>
      <c r="M415" s="5">
        <v>30000</v>
      </c>
      <c r="N415" s="39" t="s">
        <v>271</v>
      </c>
      <c r="O415"/>
    </row>
    <row r="416" spans="1:15" s="23" customFormat="1" x14ac:dyDescent="0.3">
      <c r="A416" s="11">
        <v>231</v>
      </c>
      <c r="B416" s="11">
        <v>30</v>
      </c>
      <c r="C416" s="116">
        <v>33</v>
      </c>
      <c r="D416" s="6">
        <v>19</v>
      </c>
      <c r="E416" s="6">
        <v>51</v>
      </c>
      <c r="F416" s="6">
        <v>69</v>
      </c>
      <c r="G416" s="38">
        <v>2840</v>
      </c>
      <c r="H416" s="38">
        <v>0</v>
      </c>
      <c r="I416" s="38">
        <v>0</v>
      </c>
      <c r="J416" s="6">
        <v>0</v>
      </c>
      <c r="K416" s="38">
        <v>0</v>
      </c>
      <c r="L416" s="38">
        <v>4</v>
      </c>
      <c r="M416" s="5">
        <v>70000</v>
      </c>
      <c r="N416" s="39" t="s">
        <v>269</v>
      </c>
    </row>
    <row r="417" spans="1:15" s="25" customFormat="1" x14ac:dyDescent="0.3">
      <c r="A417" s="11">
        <v>231</v>
      </c>
      <c r="B417" s="11">
        <v>30</v>
      </c>
      <c r="C417" s="116">
        <v>33</v>
      </c>
      <c r="D417" s="6">
        <v>19</v>
      </c>
      <c r="E417" s="6">
        <v>51</v>
      </c>
      <c r="F417" s="6">
        <v>69</v>
      </c>
      <c r="G417" s="38">
        <v>2840</v>
      </c>
      <c r="H417" s="38">
        <v>66623</v>
      </c>
      <c r="I417" s="38">
        <v>0</v>
      </c>
      <c r="J417" s="6">
        <v>0</v>
      </c>
      <c r="K417" s="38">
        <v>0</v>
      </c>
      <c r="L417" s="38">
        <v>0</v>
      </c>
      <c r="M417" s="5">
        <v>250000</v>
      </c>
      <c r="N417" s="39" t="s">
        <v>472</v>
      </c>
    </row>
    <row r="418" spans="1:15" s="26" customFormat="1" x14ac:dyDescent="0.3">
      <c r="A418" s="11">
        <v>231</v>
      </c>
      <c r="B418" s="11">
        <v>30</v>
      </c>
      <c r="C418" s="116">
        <v>33</v>
      </c>
      <c r="D418" s="6">
        <v>19</v>
      </c>
      <c r="E418" s="6">
        <v>51</v>
      </c>
      <c r="F418" s="6">
        <v>64</v>
      </c>
      <c r="G418" s="38">
        <v>2840</v>
      </c>
      <c r="H418" s="38">
        <v>66623</v>
      </c>
      <c r="I418" s="38">
        <v>0</v>
      </c>
      <c r="J418" s="6">
        <v>0</v>
      </c>
      <c r="K418" s="38">
        <v>0</v>
      </c>
      <c r="L418" s="38">
        <v>7</v>
      </c>
      <c r="M418" s="5">
        <v>15000</v>
      </c>
      <c r="N418" s="39" t="s">
        <v>266</v>
      </c>
    </row>
    <row r="419" spans="1:15" x14ac:dyDescent="0.3">
      <c r="A419" s="11">
        <v>231</v>
      </c>
      <c r="B419" s="11">
        <v>30</v>
      </c>
      <c r="C419" s="116">
        <v>33</v>
      </c>
      <c r="D419" s="6">
        <v>19</v>
      </c>
      <c r="E419" s="6">
        <v>51</v>
      </c>
      <c r="F419" s="6">
        <v>79</v>
      </c>
      <c r="G419" s="38">
        <v>2840</v>
      </c>
      <c r="H419" s="38">
        <v>42551</v>
      </c>
      <c r="I419" s="38">
        <v>0</v>
      </c>
      <c r="J419" s="6">
        <v>0</v>
      </c>
      <c r="K419" s="38">
        <v>0</v>
      </c>
      <c r="L419" s="38">
        <v>0</v>
      </c>
      <c r="M419" s="5">
        <v>100000</v>
      </c>
      <c r="N419" s="39" t="s">
        <v>753</v>
      </c>
      <c r="O419"/>
    </row>
    <row r="420" spans="1:15" x14ac:dyDescent="0.3">
      <c r="A420" s="11">
        <v>231</v>
      </c>
      <c r="B420" s="11">
        <v>30</v>
      </c>
      <c r="C420" s="116">
        <v>33</v>
      </c>
      <c r="D420" s="6">
        <v>22</v>
      </c>
      <c r="E420" s="6">
        <v>51</v>
      </c>
      <c r="F420" s="6">
        <v>69</v>
      </c>
      <c r="G420" s="38">
        <v>2840</v>
      </c>
      <c r="H420" s="38">
        <v>11003</v>
      </c>
      <c r="I420" s="38">
        <v>0</v>
      </c>
      <c r="J420" s="6">
        <v>0</v>
      </c>
      <c r="K420" s="38">
        <v>0</v>
      </c>
      <c r="L420" s="38">
        <v>39</v>
      </c>
      <c r="M420" s="5">
        <v>120000</v>
      </c>
      <c r="N420" s="39" t="s">
        <v>645</v>
      </c>
      <c r="O420"/>
    </row>
    <row r="421" spans="1:15" x14ac:dyDescent="0.3">
      <c r="A421" s="11">
        <v>231</v>
      </c>
      <c r="B421" s="11">
        <v>30</v>
      </c>
      <c r="C421" s="116">
        <v>33</v>
      </c>
      <c r="D421" s="6">
        <v>49</v>
      </c>
      <c r="E421" s="6">
        <v>51</v>
      </c>
      <c r="F421" s="6">
        <v>38</v>
      </c>
      <c r="G421" s="38">
        <v>2840</v>
      </c>
      <c r="H421" s="38">
        <v>66625</v>
      </c>
      <c r="I421" s="38">
        <v>0</v>
      </c>
      <c r="J421" s="6">
        <v>0</v>
      </c>
      <c r="K421" s="38">
        <v>0</v>
      </c>
      <c r="L421" s="38">
        <v>0</v>
      </c>
      <c r="M421" s="5">
        <v>120000</v>
      </c>
      <c r="N421" s="39" t="s">
        <v>265</v>
      </c>
      <c r="O421"/>
    </row>
    <row r="422" spans="1:15" x14ac:dyDescent="0.3">
      <c r="A422" s="11">
        <v>231</v>
      </c>
      <c r="B422" s="11">
        <v>30</v>
      </c>
      <c r="C422" s="116">
        <v>33</v>
      </c>
      <c r="D422" s="6">
        <v>49</v>
      </c>
      <c r="E422" s="6">
        <v>51</v>
      </c>
      <c r="F422" s="6">
        <v>69</v>
      </c>
      <c r="G422" s="38">
        <v>2840</v>
      </c>
      <c r="H422" s="38">
        <v>0</v>
      </c>
      <c r="I422" s="38">
        <v>0</v>
      </c>
      <c r="J422" s="6">
        <v>0</v>
      </c>
      <c r="K422" s="38">
        <v>0</v>
      </c>
      <c r="L422" s="38">
        <v>0</v>
      </c>
      <c r="M422" s="5">
        <v>1020000</v>
      </c>
      <c r="N422" s="39" t="s">
        <v>47</v>
      </c>
      <c r="O422"/>
    </row>
    <row r="423" spans="1:15" s="49" customFormat="1" x14ac:dyDescent="0.3">
      <c r="A423" s="11">
        <v>231</v>
      </c>
      <c r="B423" s="11">
        <v>30</v>
      </c>
      <c r="C423" s="116">
        <v>33</v>
      </c>
      <c r="D423" s="6">
        <v>99</v>
      </c>
      <c r="E423" s="6">
        <v>51</v>
      </c>
      <c r="F423" s="6">
        <v>39</v>
      </c>
      <c r="G423" s="38">
        <v>2840</v>
      </c>
      <c r="H423" s="38">
        <v>66262</v>
      </c>
      <c r="I423" s="38">
        <v>0</v>
      </c>
      <c r="J423" s="6">
        <v>0</v>
      </c>
      <c r="K423" s="38">
        <v>0</v>
      </c>
      <c r="L423" s="38">
        <v>0</v>
      </c>
      <c r="M423" s="5">
        <v>20000</v>
      </c>
      <c r="N423" s="39" t="s">
        <v>853</v>
      </c>
    </row>
    <row r="424" spans="1:15" s="49" customFormat="1" x14ac:dyDescent="0.3">
      <c r="A424" s="11">
        <v>231</v>
      </c>
      <c r="B424" s="11">
        <v>30</v>
      </c>
      <c r="C424" s="116">
        <v>33</v>
      </c>
      <c r="D424" s="6">
        <v>99</v>
      </c>
      <c r="E424" s="6">
        <v>51</v>
      </c>
      <c r="F424" s="6">
        <v>75</v>
      </c>
      <c r="G424" s="38">
        <v>2840</v>
      </c>
      <c r="H424" s="38">
        <v>66262</v>
      </c>
      <c r="I424" s="38">
        <v>0</v>
      </c>
      <c r="J424" s="6">
        <v>0</v>
      </c>
      <c r="K424" s="38">
        <v>0</v>
      </c>
      <c r="L424" s="38">
        <v>0</v>
      </c>
      <c r="M424" s="5">
        <v>4000</v>
      </c>
      <c r="N424" s="39" t="s">
        <v>854</v>
      </c>
    </row>
    <row r="425" spans="1:15" x14ac:dyDescent="0.3">
      <c r="A425" s="11">
        <v>231</v>
      </c>
      <c r="B425" s="11">
        <v>30</v>
      </c>
      <c r="C425" s="116">
        <v>33</v>
      </c>
      <c r="D425" s="6">
        <v>99</v>
      </c>
      <c r="E425" s="6">
        <v>51</v>
      </c>
      <c r="F425" s="6">
        <v>94</v>
      </c>
      <c r="G425" s="38">
        <v>2840</v>
      </c>
      <c r="H425" s="38">
        <v>66262</v>
      </c>
      <c r="I425" s="38">
        <v>0</v>
      </c>
      <c r="J425" s="6">
        <v>0</v>
      </c>
      <c r="K425" s="38">
        <v>0</v>
      </c>
      <c r="L425" s="38">
        <v>0</v>
      </c>
      <c r="M425" s="5">
        <f>70000-24000</f>
        <v>46000</v>
      </c>
      <c r="N425" s="39" t="s">
        <v>855</v>
      </c>
      <c r="O425"/>
    </row>
    <row r="426" spans="1:15" s="49" customFormat="1" x14ac:dyDescent="0.3">
      <c r="A426" s="11">
        <v>231</v>
      </c>
      <c r="B426" s="11">
        <v>30</v>
      </c>
      <c r="C426" s="116">
        <v>36</v>
      </c>
      <c r="D426" s="6">
        <v>13</v>
      </c>
      <c r="E426" s="6">
        <v>51</v>
      </c>
      <c r="F426" s="6">
        <v>39</v>
      </c>
      <c r="G426" s="38">
        <v>2840</v>
      </c>
      <c r="H426" s="38">
        <v>13001</v>
      </c>
      <c r="I426" s="38">
        <v>0</v>
      </c>
      <c r="J426" s="6">
        <v>0</v>
      </c>
      <c r="K426" s="38">
        <v>0</v>
      </c>
      <c r="L426" s="38">
        <v>0</v>
      </c>
      <c r="M426" s="5">
        <v>20000</v>
      </c>
      <c r="N426" s="39" t="s">
        <v>105</v>
      </c>
    </row>
    <row r="427" spans="1:15" s="49" customFormat="1" x14ac:dyDescent="0.3">
      <c r="A427" s="11">
        <v>231</v>
      </c>
      <c r="B427" s="11">
        <v>30</v>
      </c>
      <c r="C427" s="116">
        <v>36</v>
      </c>
      <c r="D427" s="6">
        <v>13</v>
      </c>
      <c r="E427" s="6">
        <v>51</v>
      </c>
      <c r="F427" s="6">
        <v>75</v>
      </c>
      <c r="G427" s="38">
        <v>2840</v>
      </c>
      <c r="H427" s="38">
        <v>13001</v>
      </c>
      <c r="I427" s="38">
        <v>0</v>
      </c>
      <c r="J427" s="6">
        <v>0</v>
      </c>
      <c r="K427" s="38">
        <v>0</v>
      </c>
      <c r="L427" s="38">
        <v>0</v>
      </c>
      <c r="M427" s="5">
        <v>5000</v>
      </c>
      <c r="N427" s="39" t="s">
        <v>857</v>
      </c>
    </row>
    <row r="428" spans="1:15" x14ac:dyDescent="0.3">
      <c r="A428" s="11">
        <v>231</v>
      </c>
      <c r="B428" s="11">
        <v>30</v>
      </c>
      <c r="C428" s="116">
        <v>36</v>
      </c>
      <c r="D428" s="6">
        <v>13</v>
      </c>
      <c r="E428" s="6">
        <v>51</v>
      </c>
      <c r="F428" s="6">
        <v>69</v>
      </c>
      <c r="G428" s="38">
        <v>2840</v>
      </c>
      <c r="H428" s="38">
        <v>13001</v>
      </c>
      <c r="I428" s="38">
        <v>0</v>
      </c>
      <c r="J428" s="6">
        <v>0</v>
      </c>
      <c r="K428" s="38">
        <v>0</v>
      </c>
      <c r="L428" s="38">
        <v>0</v>
      </c>
      <c r="M428" s="5">
        <v>75000</v>
      </c>
      <c r="N428" s="39" t="s">
        <v>410</v>
      </c>
      <c r="O428"/>
    </row>
    <row r="429" spans="1:15" x14ac:dyDescent="0.3">
      <c r="A429" s="11">
        <v>231</v>
      </c>
      <c r="B429" s="11">
        <v>30</v>
      </c>
      <c r="C429" s="116">
        <v>31</v>
      </c>
      <c r="D429" s="6">
        <v>11</v>
      </c>
      <c r="E429" s="6">
        <v>53</v>
      </c>
      <c r="F429" s="6">
        <v>31</v>
      </c>
      <c r="G429" s="38">
        <v>2867</v>
      </c>
      <c r="H429" s="38">
        <v>52701</v>
      </c>
      <c r="I429" s="38">
        <v>0</v>
      </c>
      <c r="J429" s="6">
        <v>0</v>
      </c>
      <c r="K429" s="38">
        <v>0</v>
      </c>
      <c r="L429" s="38">
        <v>0</v>
      </c>
      <c r="M429" s="5">
        <f>5845000+2000000</f>
        <v>7845000</v>
      </c>
      <c r="N429" s="39" t="s">
        <v>286</v>
      </c>
      <c r="O429"/>
    </row>
    <row r="430" spans="1:15" x14ac:dyDescent="0.3">
      <c r="A430" s="11">
        <v>231</v>
      </c>
      <c r="B430" s="11">
        <v>30</v>
      </c>
      <c r="C430" s="116">
        <v>31</v>
      </c>
      <c r="D430" s="6">
        <v>11</v>
      </c>
      <c r="E430" s="6">
        <v>53</v>
      </c>
      <c r="F430" s="6">
        <v>31</v>
      </c>
      <c r="G430" s="38">
        <v>2867</v>
      </c>
      <c r="H430" s="38">
        <v>52702</v>
      </c>
      <c r="I430" s="38">
        <v>0</v>
      </c>
      <c r="J430" s="6">
        <v>0</v>
      </c>
      <c r="K430" s="38">
        <v>0</v>
      </c>
      <c r="L430" s="38">
        <v>0</v>
      </c>
      <c r="M430" s="5">
        <v>788000</v>
      </c>
      <c r="N430" s="39" t="s">
        <v>287</v>
      </c>
      <c r="O430"/>
    </row>
    <row r="431" spans="1:15" x14ac:dyDescent="0.3">
      <c r="A431" s="11">
        <v>231</v>
      </c>
      <c r="B431" s="11">
        <v>30</v>
      </c>
      <c r="C431" s="116">
        <v>31</v>
      </c>
      <c r="D431" s="6">
        <v>13</v>
      </c>
      <c r="E431" s="6">
        <v>59</v>
      </c>
      <c r="F431" s="6">
        <v>1</v>
      </c>
      <c r="G431" s="38">
        <v>2867</v>
      </c>
      <c r="H431" s="38">
        <v>0</v>
      </c>
      <c r="I431" s="38">
        <v>0</v>
      </c>
      <c r="J431" s="6">
        <v>0</v>
      </c>
      <c r="K431" s="38">
        <v>0</v>
      </c>
      <c r="L431" s="38">
        <v>0</v>
      </c>
      <c r="M431" s="5">
        <v>350000</v>
      </c>
      <c r="N431" s="39" t="s">
        <v>293</v>
      </c>
      <c r="O431"/>
    </row>
    <row r="432" spans="1:15" x14ac:dyDescent="0.3">
      <c r="A432" s="11">
        <v>231</v>
      </c>
      <c r="B432" s="11">
        <v>30</v>
      </c>
      <c r="C432" s="116">
        <v>31</v>
      </c>
      <c r="D432" s="6">
        <v>13</v>
      </c>
      <c r="E432" s="6">
        <v>53</v>
      </c>
      <c r="F432" s="6">
        <v>31</v>
      </c>
      <c r="G432" s="38">
        <v>2867</v>
      </c>
      <c r="H432" s="38">
        <v>52759</v>
      </c>
      <c r="I432" s="38">
        <v>0</v>
      </c>
      <c r="J432" s="6">
        <v>0</v>
      </c>
      <c r="K432" s="38">
        <v>0</v>
      </c>
      <c r="L432" s="38">
        <v>0</v>
      </c>
      <c r="M432" s="5">
        <v>3852000</v>
      </c>
      <c r="N432" s="39" t="s">
        <v>732</v>
      </c>
      <c r="O432"/>
    </row>
    <row r="433" spans="1:15" x14ac:dyDescent="0.3">
      <c r="A433" s="11">
        <v>231</v>
      </c>
      <c r="B433" s="11">
        <v>30</v>
      </c>
      <c r="C433" s="116">
        <v>31</v>
      </c>
      <c r="D433" s="6">
        <v>13</v>
      </c>
      <c r="E433" s="6">
        <v>53</v>
      </c>
      <c r="F433" s="6">
        <v>31</v>
      </c>
      <c r="G433" s="38">
        <v>2867</v>
      </c>
      <c r="H433" s="38">
        <v>52720</v>
      </c>
      <c r="I433" s="38">
        <v>0</v>
      </c>
      <c r="J433" s="6">
        <v>0</v>
      </c>
      <c r="K433" s="38">
        <v>0</v>
      </c>
      <c r="L433" s="38">
        <v>0</v>
      </c>
      <c r="M433" s="5">
        <v>3500000</v>
      </c>
      <c r="N433" s="39" t="s">
        <v>288</v>
      </c>
      <c r="O433"/>
    </row>
    <row r="434" spans="1:15" x14ac:dyDescent="0.3">
      <c r="A434" s="11">
        <v>231</v>
      </c>
      <c r="B434" s="11">
        <v>30</v>
      </c>
      <c r="C434" s="116">
        <v>31</v>
      </c>
      <c r="D434" s="6">
        <v>13</v>
      </c>
      <c r="E434" s="6">
        <v>53</v>
      </c>
      <c r="F434" s="6">
        <v>31</v>
      </c>
      <c r="G434" s="38">
        <v>2867</v>
      </c>
      <c r="H434" s="38">
        <v>52722</v>
      </c>
      <c r="I434" s="38">
        <v>0</v>
      </c>
      <c r="J434" s="6">
        <v>0</v>
      </c>
      <c r="K434" s="38">
        <v>0</v>
      </c>
      <c r="L434" s="38">
        <v>0</v>
      </c>
      <c r="M434" s="5">
        <v>4763000</v>
      </c>
      <c r="N434" s="39" t="s">
        <v>289</v>
      </c>
      <c r="O434"/>
    </row>
    <row r="435" spans="1:15" x14ac:dyDescent="0.3">
      <c r="A435" s="11">
        <v>231</v>
      </c>
      <c r="B435" s="11">
        <v>30</v>
      </c>
      <c r="C435" s="116">
        <v>31</v>
      </c>
      <c r="D435" s="6">
        <v>13</v>
      </c>
      <c r="E435" s="6">
        <v>53</v>
      </c>
      <c r="F435" s="6">
        <v>31</v>
      </c>
      <c r="G435" s="38">
        <v>2867</v>
      </c>
      <c r="H435" s="38">
        <v>52723</v>
      </c>
      <c r="I435" s="38">
        <v>0</v>
      </c>
      <c r="J435" s="6">
        <v>0</v>
      </c>
      <c r="K435" s="38">
        <v>0</v>
      </c>
      <c r="L435" s="38">
        <v>0</v>
      </c>
      <c r="M435" s="5">
        <v>5840000</v>
      </c>
      <c r="N435" s="39" t="s">
        <v>290</v>
      </c>
      <c r="O435"/>
    </row>
    <row r="436" spans="1:15" x14ac:dyDescent="0.3">
      <c r="A436" s="11">
        <v>231</v>
      </c>
      <c r="B436" s="11">
        <v>30</v>
      </c>
      <c r="C436" s="116">
        <v>31</v>
      </c>
      <c r="D436" s="6">
        <v>41</v>
      </c>
      <c r="E436" s="6">
        <v>53</v>
      </c>
      <c r="F436" s="6">
        <v>31</v>
      </c>
      <c r="G436" s="38">
        <v>2867</v>
      </c>
      <c r="H436" s="38">
        <v>52740</v>
      </c>
      <c r="I436" s="38">
        <v>0</v>
      </c>
      <c r="J436" s="6">
        <v>0</v>
      </c>
      <c r="K436" s="38">
        <v>0</v>
      </c>
      <c r="L436" s="38">
        <v>0</v>
      </c>
      <c r="M436" s="5">
        <v>3020000</v>
      </c>
      <c r="N436" s="39" t="s">
        <v>291</v>
      </c>
      <c r="O436"/>
    </row>
    <row r="437" spans="1:15" x14ac:dyDescent="0.3">
      <c r="A437" s="11">
        <v>231</v>
      </c>
      <c r="B437" s="11">
        <v>30</v>
      </c>
      <c r="C437" s="116">
        <v>32</v>
      </c>
      <c r="D437" s="6">
        <v>31</v>
      </c>
      <c r="E437" s="6">
        <v>53</v>
      </c>
      <c r="F437" s="6">
        <v>31</v>
      </c>
      <c r="G437" s="38">
        <v>2867</v>
      </c>
      <c r="H437" s="38">
        <v>52750</v>
      </c>
      <c r="I437" s="38">
        <v>0</v>
      </c>
      <c r="J437" s="6">
        <v>0</v>
      </c>
      <c r="K437" s="38">
        <v>0</v>
      </c>
      <c r="L437" s="38">
        <v>0</v>
      </c>
      <c r="M437" s="5">
        <v>1662000</v>
      </c>
      <c r="N437" s="39" t="s">
        <v>292</v>
      </c>
      <c r="O437"/>
    </row>
    <row r="438" spans="1:15" s="10" customFormat="1" x14ac:dyDescent="0.3">
      <c r="A438" s="11">
        <v>231</v>
      </c>
      <c r="B438" s="11">
        <v>30</v>
      </c>
      <c r="C438" s="116">
        <v>37</v>
      </c>
      <c r="D438" s="6">
        <v>27</v>
      </c>
      <c r="E438" s="6">
        <v>52</v>
      </c>
      <c r="F438" s="6">
        <v>22</v>
      </c>
      <c r="G438" s="38">
        <v>2867</v>
      </c>
      <c r="H438" s="38">
        <v>41943</v>
      </c>
      <c r="I438" s="38">
        <v>0</v>
      </c>
      <c r="J438" s="6">
        <v>0</v>
      </c>
      <c r="K438" s="38">
        <v>0</v>
      </c>
      <c r="L438" s="38">
        <v>0</v>
      </c>
      <c r="M438" s="5">
        <v>80000</v>
      </c>
      <c r="N438" s="39" t="s">
        <v>25</v>
      </c>
    </row>
    <row r="439" spans="1:15" x14ac:dyDescent="0.3">
      <c r="A439" s="11">
        <v>231</v>
      </c>
      <c r="B439" s="11">
        <v>30</v>
      </c>
      <c r="C439" s="116">
        <v>34</v>
      </c>
      <c r="D439" s="6">
        <v>19</v>
      </c>
      <c r="E439" s="6">
        <v>52</v>
      </c>
      <c r="F439" s="6">
        <v>22</v>
      </c>
      <c r="G439" s="38">
        <v>2867</v>
      </c>
      <c r="H439" s="38">
        <v>43042</v>
      </c>
      <c r="I439" s="38">
        <v>0</v>
      </c>
      <c r="J439" s="6">
        <v>0</v>
      </c>
      <c r="K439" s="38">
        <v>0</v>
      </c>
      <c r="L439" s="38">
        <v>0</v>
      </c>
      <c r="M439" s="5">
        <v>20000</v>
      </c>
      <c r="N439" s="39" t="s">
        <v>763</v>
      </c>
      <c r="O439"/>
    </row>
    <row r="440" spans="1:15" ht="33.6" customHeight="1" x14ac:dyDescent="0.3">
      <c r="A440" s="11">
        <v>231</v>
      </c>
      <c r="B440" s="11">
        <v>30</v>
      </c>
      <c r="C440" s="116">
        <v>34</v>
      </c>
      <c r="D440" s="6">
        <v>19</v>
      </c>
      <c r="E440" s="6">
        <v>52</v>
      </c>
      <c r="F440" s="6">
        <v>22</v>
      </c>
      <c r="G440" s="38">
        <v>2867</v>
      </c>
      <c r="H440" s="38">
        <v>43526</v>
      </c>
      <c r="I440" s="38">
        <v>0</v>
      </c>
      <c r="J440" s="6">
        <v>0</v>
      </c>
      <c r="K440" s="38">
        <v>0</v>
      </c>
      <c r="L440" s="38">
        <v>0</v>
      </c>
      <c r="M440" s="5">
        <v>300000</v>
      </c>
      <c r="N440" s="39" t="s">
        <v>766</v>
      </c>
      <c r="O440"/>
    </row>
    <row r="441" spans="1:15" x14ac:dyDescent="0.3">
      <c r="A441" s="11">
        <v>231</v>
      </c>
      <c r="B441" s="11">
        <v>30</v>
      </c>
      <c r="C441" s="116">
        <v>34</v>
      </c>
      <c r="D441" s="6">
        <v>19</v>
      </c>
      <c r="E441" s="6">
        <v>52</v>
      </c>
      <c r="F441" s="6">
        <v>22</v>
      </c>
      <c r="G441" s="38">
        <v>2867</v>
      </c>
      <c r="H441" s="38">
        <v>43526</v>
      </c>
      <c r="I441" s="38">
        <v>0</v>
      </c>
      <c r="J441" s="6">
        <v>0</v>
      </c>
      <c r="K441" s="38">
        <v>0</v>
      </c>
      <c r="L441" s="38">
        <v>4</v>
      </c>
      <c r="M441" s="5">
        <v>2240000</v>
      </c>
      <c r="N441" s="39" t="s">
        <v>767</v>
      </c>
      <c r="O441"/>
    </row>
    <row r="442" spans="1:15" x14ac:dyDescent="0.3">
      <c r="A442" s="11">
        <v>231</v>
      </c>
      <c r="B442" s="11">
        <v>30</v>
      </c>
      <c r="C442" s="116">
        <v>34</v>
      </c>
      <c r="D442" s="6">
        <v>19</v>
      </c>
      <c r="E442" s="6">
        <v>52</v>
      </c>
      <c r="F442" s="6">
        <v>22</v>
      </c>
      <c r="G442" s="38">
        <v>2867</v>
      </c>
      <c r="H442" s="38">
        <v>43029</v>
      </c>
      <c r="I442" s="38">
        <v>0</v>
      </c>
      <c r="J442" s="6">
        <v>0</v>
      </c>
      <c r="K442" s="38">
        <v>0</v>
      </c>
      <c r="L442" s="38">
        <v>0</v>
      </c>
      <c r="M442" s="5">
        <v>800000</v>
      </c>
      <c r="N442" s="39" t="s">
        <v>284</v>
      </c>
      <c r="O442"/>
    </row>
    <row r="443" spans="1:15" x14ac:dyDescent="0.3">
      <c r="A443" s="11">
        <v>231</v>
      </c>
      <c r="B443" s="11">
        <v>30</v>
      </c>
      <c r="C443" s="116">
        <v>34</v>
      </c>
      <c r="D443" s="6">
        <v>19</v>
      </c>
      <c r="E443" s="6">
        <v>59</v>
      </c>
      <c r="F443" s="6">
        <v>1</v>
      </c>
      <c r="G443" s="38">
        <v>2867</v>
      </c>
      <c r="H443" s="38">
        <v>0</v>
      </c>
      <c r="I443" s="38">
        <v>0</v>
      </c>
      <c r="J443" s="6">
        <v>0</v>
      </c>
      <c r="K443" s="38">
        <v>0</v>
      </c>
      <c r="L443" s="38">
        <v>0</v>
      </c>
      <c r="M443" s="20">
        <v>200000</v>
      </c>
      <c r="N443" s="39" t="s">
        <v>294</v>
      </c>
      <c r="O443"/>
    </row>
    <row r="444" spans="1:15" ht="33.6" customHeight="1" x14ac:dyDescent="0.3">
      <c r="A444" s="11">
        <v>231</v>
      </c>
      <c r="B444" s="11">
        <v>30</v>
      </c>
      <c r="C444" s="116">
        <v>34</v>
      </c>
      <c r="D444" s="6">
        <v>19</v>
      </c>
      <c r="E444" s="6">
        <v>52</v>
      </c>
      <c r="F444" s="6">
        <v>22</v>
      </c>
      <c r="G444" s="38">
        <v>2867</v>
      </c>
      <c r="H444" s="38">
        <v>0</v>
      </c>
      <c r="I444" s="38">
        <v>0</v>
      </c>
      <c r="J444" s="6">
        <v>0</v>
      </c>
      <c r="K444" s="38">
        <v>0</v>
      </c>
      <c r="L444" s="38">
        <v>8</v>
      </c>
      <c r="M444" s="5">
        <v>2300000</v>
      </c>
      <c r="N444" s="39" t="s">
        <v>283</v>
      </c>
      <c r="O444"/>
    </row>
    <row r="445" spans="1:15" x14ac:dyDescent="0.3">
      <c r="A445" s="11">
        <v>231</v>
      </c>
      <c r="B445" s="11">
        <v>30</v>
      </c>
      <c r="C445" s="116">
        <v>34</v>
      </c>
      <c r="D445" s="6">
        <v>19</v>
      </c>
      <c r="E445" s="6">
        <v>52</v>
      </c>
      <c r="F445" s="6">
        <v>22</v>
      </c>
      <c r="G445" s="38">
        <v>2867</v>
      </c>
      <c r="H445" s="38">
        <v>43573</v>
      </c>
      <c r="I445" s="38">
        <v>0</v>
      </c>
      <c r="J445" s="6">
        <v>0</v>
      </c>
      <c r="K445" s="38">
        <v>0</v>
      </c>
      <c r="L445" s="38">
        <v>4</v>
      </c>
      <c r="M445" s="5">
        <v>35000</v>
      </c>
      <c r="N445" s="39" t="s">
        <v>285</v>
      </c>
      <c r="O445"/>
    </row>
    <row r="446" spans="1:15" x14ac:dyDescent="0.3">
      <c r="A446" s="11">
        <v>231</v>
      </c>
      <c r="B446" s="11">
        <v>30</v>
      </c>
      <c r="C446" s="116">
        <v>34</v>
      </c>
      <c r="D446" s="6">
        <v>19</v>
      </c>
      <c r="E446" s="6">
        <v>52</v>
      </c>
      <c r="F446" s="6">
        <v>22</v>
      </c>
      <c r="G446" s="38">
        <v>2867</v>
      </c>
      <c r="H446" s="38">
        <v>43562</v>
      </c>
      <c r="I446" s="38">
        <v>0</v>
      </c>
      <c r="J446" s="6">
        <v>0</v>
      </c>
      <c r="K446" s="38">
        <v>0</v>
      </c>
      <c r="L446" s="38">
        <v>0</v>
      </c>
      <c r="M446" s="5">
        <v>60000</v>
      </c>
      <c r="N446" s="39" t="s">
        <v>769</v>
      </c>
      <c r="O446"/>
    </row>
    <row r="447" spans="1:15" x14ac:dyDescent="0.3">
      <c r="A447" s="11">
        <v>231</v>
      </c>
      <c r="B447" s="11">
        <v>30</v>
      </c>
      <c r="C447" s="116">
        <v>34</v>
      </c>
      <c r="D447" s="6">
        <v>19</v>
      </c>
      <c r="E447" s="6">
        <v>52</v>
      </c>
      <c r="F447" s="6">
        <v>22</v>
      </c>
      <c r="G447" s="38">
        <v>2867</v>
      </c>
      <c r="H447" s="38">
        <v>43573</v>
      </c>
      <c r="I447" s="38">
        <v>0</v>
      </c>
      <c r="J447" s="6">
        <v>0</v>
      </c>
      <c r="K447" s="38">
        <v>0</v>
      </c>
      <c r="L447" s="38">
        <v>0</v>
      </c>
      <c r="M447" s="5">
        <v>350000</v>
      </c>
      <c r="N447" s="39" t="s">
        <v>770</v>
      </c>
      <c r="O447"/>
    </row>
    <row r="448" spans="1:15" x14ac:dyDescent="0.3">
      <c r="A448" s="11">
        <v>231</v>
      </c>
      <c r="B448" s="11">
        <v>30</v>
      </c>
      <c r="C448" s="116">
        <v>34</v>
      </c>
      <c r="D448" s="6">
        <v>19</v>
      </c>
      <c r="E448" s="6">
        <v>52</v>
      </c>
      <c r="F448" s="6">
        <v>22</v>
      </c>
      <c r="G448" s="38">
        <v>2867</v>
      </c>
      <c r="H448" s="38">
        <v>43565</v>
      </c>
      <c r="I448" s="38">
        <v>0</v>
      </c>
      <c r="J448" s="6">
        <v>0</v>
      </c>
      <c r="K448" s="38">
        <v>0</v>
      </c>
      <c r="L448" s="38">
        <v>0</v>
      </c>
      <c r="M448" s="5">
        <v>100000</v>
      </c>
      <c r="N448" s="39" t="s">
        <v>771</v>
      </c>
      <c r="O448"/>
    </row>
    <row r="449" spans="1:15" ht="34.200000000000003" customHeight="1" x14ac:dyDescent="0.3">
      <c r="A449" s="11">
        <v>231</v>
      </c>
      <c r="B449" s="11">
        <v>30</v>
      </c>
      <c r="C449" s="116">
        <v>34</v>
      </c>
      <c r="D449" s="6">
        <v>12</v>
      </c>
      <c r="E449" s="6">
        <v>52</v>
      </c>
      <c r="F449" s="6">
        <v>22</v>
      </c>
      <c r="G449" s="38">
        <v>2867</v>
      </c>
      <c r="H449" s="38">
        <v>16430</v>
      </c>
      <c r="I449" s="38">
        <v>0</v>
      </c>
      <c r="J449" s="6">
        <v>0</v>
      </c>
      <c r="K449" s="38">
        <v>0</v>
      </c>
      <c r="L449" s="38">
        <v>4</v>
      </c>
      <c r="M449" s="5">
        <v>600000</v>
      </c>
      <c r="N449" s="39" t="s">
        <v>772</v>
      </c>
      <c r="O449"/>
    </row>
    <row r="450" spans="1:15" ht="30" customHeight="1" x14ac:dyDescent="0.3">
      <c r="A450" s="11">
        <v>231</v>
      </c>
      <c r="B450" s="11">
        <v>30</v>
      </c>
      <c r="C450" s="116">
        <v>34</v>
      </c>
      <c r="D450" s="6">
        <v>19</v>
      </c>
      <c r="E450" s="6">
        <v>52</v>
      </c>
      <c r="F450" s="6">
        <v>22</v>
      </c>
      <c r="G450" s="38">
        <v>2867</v>
      </c>
      <c r="H450" s="38">
        <v>43579</v>
      </c>
      <c r="I450" s="38">
        <v>0</v>
      </c>
      <c r="J450" s="6">
        <v>0</v>
      </c>
      <c r="K450" s="38">
        <v>0</v>
      </c>
      <c r="L450" s="38">
        <v>0</v>
      </c>
      <c r="M450" s="5">
        <v>10000</v>
      </c>
      <c r="N450" s="39" t="s">
        <v>773</v>
      </c>
      <c r="O450"/>
    </row>
    <row r="451" spans="1:15" ht="28.8" x14ac:dyDescent="0.3">
      <c r="A451" s="11">
        <v>231</v>
      </c>
      <c r="B451" s="11">
        <v>30</v>
      </c>
      <c r="C451" s="116">
        <v>34</v>
      </c>
      <c r="D451" s="6">
        <v>19</v>
      </c>
      <c r="E451" s="6">
        <v>52</v>
      </c>
      <c r="F451" s="6">
        <v>22</v>
      </c>
      <c r="G451" s="38">
        <v>2867</v>
      </c>
      <c r="H451" s="38">
        <v>43521</v>
      </c>
      <c r="I451" s="38">
        <v>0</v>
      </c>
      <c r="J451" s="6">
        <v>0</v>
      </c>
      <c r="K451" s="38">
        <v>0</v>
      </c>
      <c r="L451" s="38">
        <v>0</v>
      </c>
      <c r="M451" s="5">
        <v>6000000</v>
      </c>
      <c r="N451" s="39" t="s">
        <v>775</v>
      </c>
      <c r="O451"/>
    </row>
    <row r="452" spans="1:15" x14ac:dyDescent="0.3">
      <c r="A452" s="11">
        <v>231</v>
      </c>
      <c r="B452" s="11">
        <v>30</v>
      </c>
      <c r="C452" s="116">
        <v>34</v>
      </c>
      <c r="D452" s="6">
        <v>19</v>
      </c>
      <c r="E452" s="6">
        <v>52</v>
      </c>
      <c r="F452" s="6">
        <v>22</v>
      </c>
      <c r="G452" s="38">
        <v>2867</v>
      </c>
      <c r="H452" s="38">
        <v>43566</v>
      </c>
      <c r="I452" s="38">
        <v>0</v>
      </c>
      <c r="J452" s="6">
        <v>0</v>
      </c>
      <c r="K452" s="38">
        <v>0</v>
      </c>
      <c r="L452" s="38">
        <v>0</v>
      </c>
      <c r="M452" s="5">
        <v>50000</v>
      </c>
      <c r="N452" s="39" t="s">
        <v>776</v>
      </c>
      <c r="O452"/>
    </row>
    <row r="453" spans="1:15" x14ac:dyDescent="0.3">
      <c r="A453" s="11">
        <v>231</v>
      </c>
      <c r="B453" s="11">
        <v>30</v>
      </c>
      <c r="C453" s="116">
        <v>34</v>
      </c>
      <c r="D453" s="6">
        <v>19</v>
      </c>
      <c r="E453" s="6">
        <v>52</v>
      </c>
      <c r="F453" s="6">
        <v>22</v>
      </c>
      <c r="G453" s="38">
        <v>2867</v>
      </c>
      <c r="H453" s="38">
        <v>43563</v>
      </c>
      <c r="I453" s="38">
        <v>0</v>
      </c>
      <c r="J453" s="6">
        <v>0</v>
      </c>
      <c r="K453" s="38">
        <v>0</v>
      </c>
      <c r="L453" s="38">
        <v>0</v>
      </c>
      <c r="M453" s="5">
        <v>50000</v>
      </c>
      <c r="N453" s="39" t="s">
        <v>777</v>
      </c>
      <c r="O453"/>
    </row>
    <row r="454" spans="1:15" x14ac:dyDescent="0.3">
      <c r="A454" s="11">
        <v>231</v>
      </c>
      <c r="B454" s="11">
        <v>30</v>
      </c>
      <c r="C454" s="116">
        <v>34</v>
      </c>
      <c r="D454" s="6">
        <v>19</v>
      </c>
      <c r="E454" s="6">
        <v>52</v>
      </c>
      <c r="F454" s="6">
        <v>22</v>
      </c>
      <c r="G454" s="38">
        <v>2867</v>
      </c>
      <c r="H454" s="38">
        <v>42814</v>
      </c>
      <c r="I454" s="38">
        <v>0</v>
      </c>
      <c r="J454" s="6">
        <v>0</v>
      </c>
      <c r="K454" s="38">
        <v>0</v>
      </c>
      <c r="L454" s="38">
        <v>0</v>
      </c>
      <c r="M454" s="5">
        <v>20000</v>
      </c>
      <c r="N454" s="39" t="s">
        <v>778</v>
      </c>
      <c r="O454"/>
    </row>
    <row r="455" spans="1:15" s="10" customFormat="1" x14ac:dyDescent="0.3">
      <c r="A455" s="11">
        <v>231</v>
      </c>
      <c r="B455" s="11">
        <v>30</v>
      </c>
      <c r="C455" s="116">
        <v>34</v>
      </c>
      <c r="D455" s="6">
        <v>19</v>
      </c>
      <c r="E455" s="6">
        <v>52</v>
      </c>
      <c r="F455" s="6">
        <v>22</v>
      </c>
      <c r="G455" s="38">
        <v>2867</v>
      </c>
      <c r="H455" s="38">
        <v>43028</v>
      </c>
      <c r="I455" s="38">
        <v>0</v>
      </c>
      <c r="J455" s="6">
        <v>0</v>
      </c>
      <c r="K455" s="38">
        <v>0</v>
      </c>
      <c r="L455" s="38">
        <v>0</v>
      </c>
      <c r="M455" s="5">
        <v>33000</v>
      </c>
      <c r="N455" s="39" t="s">
        <v>768</v>
      </c>
    </row>
    <row r="456" spans="1:15" s="10" customFormat="1" ht="25.2" customHeight="1" x14ac:dyDescent="0.3">
      <c r="A456" s="11">
        <v>231</v>
      </c>
      <c r="B456" s="11">
        <v>30</v>
      </c>
      <c r="C456" s="116">
        <v>34</v>
      </c>
      <c r="D456" s="6">
        <v>19</v>
      </c>
      <c r="E456" s="6">
        <v>52</v>
      </c>
      <c r="F456" s="6">
        <v>22</v>
      </c>
      <c r="G456" s="38">
        <v>2867</v>
      </c>
      <c r="H456" s="38">
        <v>43564</v>
      </c>
      <c r="I456" s="38">
        <v>0</v>
      </c>
      <c r="J456" s="6">
        <v>0</v>
      </c>
      <c r="K456" s="38">
        <v>0</v>
      </c>
      <c r="L456" s="38">
        <v>0</v>
      </c>
      <c r="M456" s="5">
        <v>307000</v>
      </c>
      <c r="N456" s="39" t="s">
        <v>765</v>
      </c>
    </row>
    <row r="457" spans="1:15" s="10" customFormat="1" x14ac:dyDescent="0.3">
      <c r="A457" s="11">
        <v>231</v>
      </c>
      <c r="B457" s="11">
        <v>30</v>
      </c>
      <c r="C457" s="116">
        <v>34</v>
      </c>
      <c r="D457" s="6">
        <v>19</v>
      </c>
      <c r="E457" s="6">
        <v>52</v>
      </c>
      <c r="F457" s="6">
        <v>22</v>
      </c>
      <c r="G457" s="38">
        <v>2867</v>
      </c>
      <c r="H457" s="38">
        <v>43575</v>
      </c>
      <c r="I457" s="38">
        <v>0</v>
      </c>
      <c r="J457" s="6">
        <v>0</v>
      </c>
      <c r="K457" s="38">
        <v>0</v>
      </c>
      <c r="L457" s="38">
        <v>0</v>
      </c>
      <c r="M457" s="5">
        <v>200000</v>
      </c>
      <c r="N457" s="39" t="s">
        <v>774</v>
      </c>
    </row>
    <row r="458" spans="1:15" s="10" customFormat="1" x14ac:dyDescent="0.3">
      <c r="A458" s="11">
        <v>231</v>
      </c>
      <c r="B458" s="11">
        <v>30</v>
      </c>
      <c r="C458" s="116">
        <v>34</v>
      </c>
      <c r="D458" s="6">
        <v>19</v>
      </c>
      <c r="E458" s="6">
        <v>52</v>
      </c>
      <c r="F458" s="6">
        <v>22</v>
      </c>
      <c r="G458" s="38">
        <v>2867</v>
      </c>
      <c r="H458" s="38">
        <v>43786</v>
      </c>
      <c r="I458" s="38">
        <v>0</v>
      </c>
      <c r="J458" s="6">
        <v>0</v>
      </c>
      <c r="K458" s="38">
        <v>0</v>
      </c>
      <c r="L458" s="38">
        <v>0</v>
      </c>
      <c r="M458" s="5">
        <v>15000</v>
      </c>
      <c r="N458" s="39" t="s">
        <v>764</v>
      </c>
    </row>
    <row r="459" spans="1:15" x14ac:dyDescent="0.3">
      <c r="A459" s="11">
        <v>231</v>
      </c>
      <c r="B459" s="11">
        <v>30</v>
      </c>
      <c r="C459" s="116">
        <v>33</v>
      </c>
      <c r="D459" s="6">
        <v>22</v>
      </c>
      <c r="E459" s="6">
        <v>51</v>
      </c>
      <c r="F459" s="6">
        <v>71</v>
      </c>
      <c r="G459" s="38">
        <v>2870</v>
      </c>
      <c r="H459" s="38">
        <v>11027</v>
      </c>
      <c r="I459" s="38">
        <v>0</v>
      </c>
      <c r="J459" s="6">
        <v>0</v>
      </c>
      <c r="K459" s="38">
        <v>0</v>
      </c>
      <c r="L459" s="38">
        <v>0</v>
      </c>
      <c r="M459" s="5">
        <v>800000</v>
      </c>
      <c r="N459" s="39" t="s">
        <v>455</v>
      </c>
      <c r="O459"/>
    </row>
    <row r="460" spans="1:15" x14ac:dyDescent="0.3">
      <c r="A460" s="11">
        <v>231</v>
      </c>
      <c r="B460" s="11">
        <v>30</v>
      </c>
      <c r="C460" s="116">
        <v>33</v>
      </c>
      <c r="D460" s="6">
        <v>22</v>
      </c>
      <c r="E460" s="6">
        <v>51</v>
      </c>
      <c r="F460" s="6">
        <v>71</v>
      </c>
      <c r="G460" s="38">
        <v>2870</v>
      </c>
      <c r="H460" s="38">
        <v>13019</v>
      </c>
      <c r="I460" s="38">
        <v>0</v>
      </c>
      <c r="J460" s="6">
        <v>0</v>
      </c>
      <c r="K460" s="38">
        <v>0</v>
      </c>
      <c r="L460" s="38">
        <v>0</v>
      </c>
      <c r="M460" s="5">
        <v>550000</v>
      </c>
      <c r="N460" s="39" t="s">
        <v>733</v>
      </c>
      <c r="O460"/>
    </row>
    <row r="461" spans="1:15" s="27" customFormat="1" x14ac:dyDescent="0.3">
      <c r="A461" s="11">
        <v>231</v>
      </c>
      <c r="B461" s="11">
        <v>30</v>
      </c>
      <c r="C461" s="116">
        <v>33</v>
      </c>
      <c r="D461" s="6">
        <v>22</v>
      </c>
      <c r="E461" s="6">
        <v>51</v>
      </c>
      <c r="F461" s="6">
        <v>71</v>
      </c>
      <c r="G461" s="6">
        <v>2870</v>
      </c>
      <c r="H461" s="6">
        <v>11633</v>
      </c>
      <c r="I461" s="6">
        <v>0</v>
      </c>
      <c r="J461" s="6">
        <v>0</v>
      </c>
      <c r="K461" s="6">
        <v>0</v>
      </c>
      <c r="L461" s="6">
        <v>0</v>
      </c>
      <c r="M461" s="5">
        <v>1800000</v>
      </c>
      <c r="N461" s="3" t="s">
        <v>621</v>
      </c>
    </row>
    <row r="462" spans="1:15" x14ac:dyDescent="0.3">
      <c r="A462" s="11">
        <v>231</v>
      </c>
      <c r="B462" s="11">
        <v>30</v>
      </c>
      <c r="C462" s="116">
        <v>33</v>
      </c>
      <c r="D462" s="6">
        <v>22</v>
      </c>
      <c r="E462" s="6">
        <v>51</v>
      </c>
      <c r="F462" s="6">
        <v>71</v>
      </c>
      <c r="G462" s="38">
        <v>2870</v>
      </c>
      <c r="H462" s="38">
        <v>11637</v>
      </c>
      <c r="I462" s="38">
        <v>0</v>
      </c>
      <c r="J462" s="6">
        <v>0</v>
      </c>
      <c r="K462" s="38">
        <v>0</v>
      </c>
      <c r="L462" s="38">
        <v>0</v>
      </c>
      <c r="M462" s="5">
        <v>250000</v>
      </c>
      <c r="N462" s="39" t="s">
        <v>456</v>
      </c>
      <c r="O462"/>
    </row>
    <row r="463" spans="1:15" ht="31.2" customHeight="1" x14ac:dyDescent="0.3">
      <c r="A463" s="11">
        <v>231</v>
      </c>
      <c r="B463" s="11">
        <v>30</v>
      </c>
      <c r="C463" s="116">
        <v>33</v>
      </c>
      <c r="D463" s="6">
        <v>22</v>
      </c>
      <c r="E463" s="6">
        <v>51</v>
      </c>
      <c r="F463" s="6">
        <v>71</v>
      </c>
      <c r="G463" s="38">
        <v>2870</v>
      </c>
      <c r="H463" s="38">
        <v>11639</v>
      </c>
      <c r="I463" s="38">
        <v>0</v>
      </c>
      <c r="J463" s="6">
        <v>0</v>
      </c>
      <c r="K463" s="38">
        <v>0</v>
      </c>
      <c r="L463" s="38">
        <v>0</v>
      </c>
      <c r="M463" s="5">
        <v>250000</v>
      </c>
      <c r="N463" s="39" t="s">
        <v>298</v>
      </c>
      <c r="O463"/>
    </row>
    <row r="464" spans="1:15" ht="31.95" customHeight="1" x14ac:dyDescent="0.3">
      <c r="A464" s="11">
        <v>231</v>
      </c>
      <c r="B464" s="11">
        <v>30</v>
      </c>
      <c r="C464" s="116">
        <v>33</v>
      </c>
      <c r="D464" s="6">
        <v>22</v>
      </c>
      <c r="E464" s="6">
        <v>51</v>
      </c>
      <c r="F464" s="6">
        <v>71</v>
      </c>
      <c r="G464" s="38">
        <v>2870</v>
      </c>
      <c r="H464" s="38">
        <v>11023</v>
      </c>
      <c r="I464" s="38">
        <v>0</v>
      </c>
      <c r="J464" s="6">
        <v>0</v>
      </c>
      <c r="K464" s="38">
        <v>0</v>
      </c>
      <c r="L464" s="38">
        <v>0</v>
      </c>
      <c r="M464" s="5">
        <v>1700000</v>
      </c>
      <c r="N464" s="39" t="s">
        <v>296</v>
      </c>
      <c r="O464"/>
    </row>
    <row r="465" spans="1:15" x14ac:dyDescent="0.3">
      <c r="A465" s="11">
        <v>231</v>
      </c>
      <c r="B465" s="11">
        <v>30</v>
      </c>
      <c r="C465" s="116">
        <v>33</v>
      </c>
      <c r="D465" s="6">
        <v>22</v>
      </c>
      <c r="E465" s="6">
        <v>51</v>
      </c>
      <c r="F465" s="6">
        <v>71</v>
      </c>
      <c r="G465" s="38">
        <v>2870</v>
      </c>
      <c r="H465" s="38">
        <v>11902</v>
      </c>
      <c r="I465" s="38">
        <v>0</v>
      </c>
      <c r="J465" s="6">
        <v>0</v>
      </c>
      <c r="K465" s="38">
        <v>0</v>
      </c>
      <c r="L465" s="38">
        <v>0</v>
      </c>
      <c r="M465" s="5">
        <v>100000</v>
      </c>
      <c r="N465" s="39" t="s">
        <v>734</v>
      </c>
      <c r="O465"/>
    </row>
    <row r="466" spans="1:15" x14ac:dyDescent="0.3">
      <c r="A466" s="11">
        <v>231</v>
      </c>
      <c r="B466" s="11">
        <v>30</v>
      </c>
      <c r="C466" s="116">
        <v>33</v>
      </c>
      <c r="D466" s="6">
        <v>22</v>
      </c>
      <c r="E466" s="6">
        <v>51</v>
      </c>
      <c r="F466" s="6">
        <v>71</v>
      </c>
      <c r="G466" s="38">
        <v>2870</v>
      </c>
      <c r="H466" s="38">
        <v>11630</v>
      </c>
      <c r="I466" s="38">
        <v>0</v>
      </c>
      <c r="J466" s="6">
        <v>0</v>
      </c>
      <c r="K466" s="38">
        <v>0</v>
      </c>
      <c r="L466" s="38">
        <v>0</v>
      </c>
      <c r="M466" s="5">
        <v>300000</v>
      </c>
      <c r="N466" s="39" t="s">
        <v>297</v>
      </c>
      <c r="O466"/>
    </row>
    <row r="467" spans="1:15" x14ac:dyDescent="0.3">
      <c r="A467" s="11">
        <v>231</v>
      </c>
      <c r="B467" s="11">
        <v>30</v>
      </c>
      <c r="C467" s="116">
        <v>33</v>
      </c>
      <c r="D467" s="6">
        <v>22</v>
      </c>
      <c r="E467" s="6">
        <v>51</v>
      </c>
      <c r="F467" s="6">
        <v>66</v>
      </c>
      <c r="G467" s="38">
        <v>2870</v>
      </c>
      <c r="H467" s="38">
        <v>0</v>
      </c>
      <c r="I467" s="38">
        <v>0</v>
      </c>
      <c r="J467" s="6">
        <v>0</v>
      </c>
      <c r="K467" s="38">
        <v>0</v>
      </c>
      <c r="L467" s="38">
        <v>0</v>
      </c>
      <c r="M467" s="5">
        <v>200000</v>
      </c>
      <c r="N467" s="39" t="s">
        <v>735</v>
      </c>
      <c r="O467"/>
    </row>
    <row r="468" spans="1:15" ht="32.4" customHeight="1" x14ac:dyDescent="0.3">
      <c r="A468" s="11">
        <v>231</v>
      </c>
      <c r="B468" s="11">
        <v>30</v>
      </c>
      <c r="C468" s="116">
        <v>33</v>
      </c>
      <c r="D468" s="6">
        <v>22</v>
      </c>
      <c r="E468" s="6">
        <v>51</v>
      </c>
      <c r="F468" s="6">
        <v>71</v>
      </c>
      <c r="G468" s="38">
        <v>2870</v>
      </c>
      <c r="H468" s="38">
        <v>0</v>
      </c>
      <c r="I468" s="38">
        <v>0</v>
      </c>
      <c r="J468" s="6">
        <v>0</v>
      </c>
      <c r="K468" s="38">
        <v>0</v>
      </c>
      <c r="L468" s="38">
        <v>0</v>
      </c>
      <c r="M468" s="5">
        <v>350000</v>
      </c>
      <c r="N468" s="39" t="s">
        <v>295</v>
      </c>
      <c r="O468"/>
    </row>
    <row r="469" spans="1:15" s="28" customFormat="1" ht="32.4" customHeight="1" x14ac:dyDescent="0.3">
      <c r="A469" s="11">
        <v>231</v>
      </c>
      <c r="B469" s="11">
        <v>30</v>
      </c>
      <c r="C469" s="116">
        <v>33</v>
      </c>
      <c r="D469" s="6">
        <v>22</v>
      </c>
      <c r="E469" s="6">
        <v>51</v>
      </c>
      <c r="F469" s="6">
        <v>71</v>
      </c>
      <c r="G469" s="6">
        <v>2870</v>
      </c>
      <c r="H469" s="6">
        <v>11028</v>
      </c>
      <c r="I469" s="6">
        <v>0</v>
      </c>
      <c r="J469" s="6">
        <v>0</v>
      </c>
      <c r="K469" s="6">
        <v>0</v>
      </c>
      <c r="L469" s="6">
        <v>0</v>
      </c>
      <c r="M469" s="5">
        <v>1100000</v>
      </c>
      <c r="N469" s="39" t="s">
        <v>736</v>
      </c>
    </row>
    <row r="470" spans="1:15" x14ac:dyDescent="0.3">
      <c r="A470" s="11">
        <v>231</v>
      </c>
      <c r="B470" s="11">
        <v>30</v>
      </c>
      <c r="C470" s="116">
        <v>33</v>
      </c>
      <c r="D470" s="6">
        <v>22</v>
      </c>
      <c r="E470" s="6">
        <v>51</v>
      </c>
      <c r="F470" s="6">
        <v>69</v>
      </c>
      <c r="G470" s="38">
        <v>2870</v>
      </c>
      <c r="H470" s="38">
        <v>0</v>
      </c>
      <c r="I470" s="38">
        <v>0</v>
      </c>
      <c r="J470" s="6">
        <v>0</v>
      </c>
      <c r="K470" s="38">
        <v>0</v>
      </c>
      <c r="L470" s="38">
        <v>0</v>
      </c>
      <c r="M470" s="5">
        <v>100000</v>
      </c>
      <c r="N470" s="39" t="s">
        <v>264</v>
      </c>
      <c r="O470"/>
    </row>
    <row r="471" spans="1:15" x14ac:dyDescent="0.3">
      <c r="A471" s="11">
        <v>236</v>
      </c>
      <c r="B471" s="11">
        <v>18</v>
      </c>
      <c r="C471" s="116">
        <v>33</v>
      </c>
      <c r="D471" s="6">
        <v>22</v>
      </c>
      <c r="E471" s="6">
        <v>54</v>
      </c>
      <c r="F471" s="6">
        <v>93</v>
      </c>
      <c r="G471" s="38">
        <v>2899</v>
      </c>
      <c r="H471" s="38">
        <v>69470</v>
      </c>
      <c r="I471" s="38">
        <v>0</v>
      </c>
      <c r="J471" s="6">
        <v>0</v>
      </c>
      <c r="K471" s="38">
        <v>0</v>
      </c>
      <c r="L471" s="38">
        <v>0</v>
      </c>
      <c r="M471" s="5">
        <v>700000</v>
      </c>
      <c r="N471" s="39" t="s">
        <v>300</v>
      </c>
      <c r="O471"/>
    </row>
    <row r="472" spans="1:15" x14ac:dyDescent="0.3">
      <c r="A472" s="11">
        <v>236</v>
      </c>
      <c r="B472" s="11">
        <v>18</v>
      </c>
      <c r="C472" s="116">
        <v>33</v>
      </c>
      <c r="D472" s="6">
        <v>22</v>
      </c>
      <c r="E472" s="6">
        <v>52</v>
      </c>
      <c r="F472" s="6">
        <v>13</v>
      </c>
      <c r="G472" s="38">
        <v>2899</v>
      </c>
      <c r="H472" s="38">
        <v>69470</v>
      </c>
      <c r="I472" s="38">
        <v>0</v>
      </c>
      <c r="J472" s="6">
        <v>0</v>
      </c>
      <c r="K472" s="38">
        <v>0</v>
      </c>
      <c r="L472" s="38">
        <v>0</v>
      </c>
      <c r="M472" s="5">
        <v>300000</v>
      </c>
      <c r="N472" s="39" t="s">
        <v>299</v>
      </c>
      <c r="O472"/>
    </row>
    <row r="473" spans="1:15" x14ac:dyDescent="0.3">
      <c r="A473" s="11">
        <v>236</v>
      </c>
      <c r="B473" s="11">
        <v>18</v>
      </c>
      <c r="C473" s="116">
        <v>33</v>
      </c>
      <c r="D473" s="6">
        <v>22</v>
      </c>
      <c r="E473" s="6">
        <v>52</v>
      </c>
      <c r="F473" s="6">
        <v>23</v>
      </c>
      <c r="G473" s="38">
        <v>2899</v>
      </c>
      <c r="H473" s="38">
        <v>69470</v>
      </c>
      <c r="I473" s="38">
        <v>0</v>
      </c>
      <c r="J473" s="6">
        <v>0</v>
      </c>
      <c r="K473" s="38">
        <v>0</v>
      </c>
      <c r="L473" s="38">
        <v>0</v>
      </c>
      <c r="M473" s="5">
        <v>700000</v>
      </c>
      <c r="N473" s="39" t="s">
        <v>737</v>
      </c>
      <c r="O473"/>
    </row>
    <row r="474" spans="1:15" x14ac:dyDescent="0.3">
      <c r="A474" s="11">
        <v>236</v>
      </c>
      <c r="B474" s="11">
        <v>18</v>
      </c>
      <c r="C474" s="116">
        <v>33</v>
      </c>
      <c r="D474" s="6">
        <v>22</v>
      </c>
      <c r="E474" s="6">
        <v>54</v>
      </c>
      <c r="F474" s="6">
        <v>93</v>
      </c>
      <c r="G474" s="38">
        <v>2899</v>
      </c>
      <c r="H474" s="38">
        <v>69471</v>
      </c>
      <c r="I474" s="38">
        <v>0</v>
      </c>
      <c r="J474" s="6">
        <v>0</v>
      </c>
      <c r="K474" s="38">
        <v>0</v>
      </c>
      <c r="L474" s="38">
        <v>0</v>
      </c>
      <c r="M474" s="5">
        <v>300000</v>
      </c>
      <c r="N474" s="39" t="s">
        <v>20</v>
      </c>
      <c r="O474"/>
    </row>
    <row r="475" spans="1:15" x14ac:dyDescent="0.3">
      <c r="A475" s="11">
        <v>231</v>
      </c>
      <c r="B475" s="11">
        <v>30</v>
      </c>
      <c r="C475" s="116">
        <v>36</v>
      </c>
      <c r="D475" s="6">
        <v>12</v>
      </c>
      <c r="E475" s="6">
        <v>51</v>
      </c>
      <c r="F475" s="6">
        <v>54</v>
      </c>
      <c r="G475" s="38">
        <v>2950</v>
      </c>
      <c r="H475" s="38">
        <v>69200</v>
      </c>
      <c r="I475" s="38">
        <v>0</v>
      </c>
      <c r="J475" s="6">
        <v>0</v>
      </c>
      <c r="K475" s="38">
        <v>0</v>
      </c>
      <c r="L475" s="38">
        <v>0</v>
      </c>
      <c r="M475" s="5">
        <v>400000</v>
      </c>
      <c r="N475" s="39" t="s">
        <v>343</v>
      </c>
      <c r="O475"/>
    </row>
    <row r="476" spans="1:15" s="36" customFormat="1" x14ac:dyDescent="0.3">
      <c r="A476" s="11">
        <v>231</v>
      </c>
      <c r="B476" s="11">
        <v>30</v>
      </c>
      <c r="C476" s="116">
        <v>36</v>
      </c>
      <c r="D476" s="6">
        <v>12</v>
      </c>
      <c r="E476" s="6">
        <v>53</v>
      </c>
      <c r="F476" s="6">
        <v>61</v>
      </c>
      <c r="G476" s="38">
        <v>2950</v>
      </c>
      <c r="H476" s="38">
        <v>0</v>
      </c>
      <c r="I476" s="38">
        <v>0</v>
      </c>
      <c r="J476" s="6">
        <v>0</v>
      </c>
      <c r="K476" s="38">
        <v>0</v>
      </c>
      <c r="L476" s="38">
        <v>0</v>
      </c>
      <c r="M476" s="5">
        <v>1000</v>
      </c>
      <c r="N476" s="39" t="s">
        <v>660</v>
      </c>
    </row>
    <row r="477" spans="1:15" x14ac:dyDescent="0.3">
      <c r="A477" s="11">
        <v>231</v>
      </c>
      <c r="B477" s="11">
        <v>30</v>
      </c>
      <c r="C477" s="116">
        <v>36</v>
      </c>
      <c r="D477" s="6">
        <v>12</v>
      </c>
      <c r="E477" s="6">
        <v>51</v>
      </c>
      <c r="F477" s="6">
        <v>69</v>
      </c>
      <c r="G477" s="38">
        <v>2950</v>
      </c>
      <c r="H477" s="38">
        <v>0</v>
      </c>
      <c r="I477" s="38">
        <v>0</v>
      </c>
      <c r="J477" s="6">
        <v>0</v>
      </c>
      <c r="K477" s="38">
        <v>0</v>
      </c>
      <c r="L477" s="38">
        <v>7</v>
      </c>
      <c r="M477" s="5">
        <v>6500</v>
      </c>
      <c r="N477" s="39" t="s">
        <v>368</v>
      </c>
      <c r="O477"/>
    </row>
    <row r="478" spans="1:15" x14ac:dyDescent="0.3">
      <c r="A478" s="11">
        <v>231</v>
      </c>
      <c r="B478" s="11">
        <v>30</v>
      </c>
      <c r="C478" s="116">
        <v>36</v>
      </c>
      <c r="D478" s="6">
        <v>12</v>
      </c>
      <c r="E478" s="6">
        <v>51</v>
      </c>
      <c r="F478" s="6">
        <v>53</v>
      </c>
      <c r="G478" s="38">
        <v>2950</v>
      </c>
      <c r="H478" s="38">
        <v>69200</v>
      </c>
      <c r="I478" s="38">
        <v>0</v>
      </c>
      <c r="J478" s="6">
        <v>0</v>
      </c>
      <c r="K478" s="38">
        <v>0</v>
      </c>
      <c r="L478" s="38">
        <v>0</v>
      </c>
      <c r="M478" s="5">
        <v>1100000</v>
      </c>
      <c r="N478" s="39" t="s">
        <v>327</v>
      </c>
      <c r="O478"/>
    </row>
    <row r="479" spans="1:15" x14ac:dyDescent="0.3">
      <c r="A479" s="11">
        <v>231</v>
      </c>
      <c r="B479" s="11">
        <v>30</v>
      </c>
      <c r="C479" s="116">
        <v>36</v>
      </c>
      <c r="D479" s="6">
        <v>12</v>
      </c>
      <c r="E479" s="6">
        <v>51</v>
      </c>
      <c r="F479" s="6">
        <v>64</v>
      </c>
      <c r="G479" s="38">
        <v>2950</v>
      </c>
      <c r="H479" s="38">
        <v>0</v>
      </c>
      <c r="I479" s="38">
        <v>0</v>
      </c>
      <c r="J479" s="6">
        <v>0</v>
      </c>
      <c r="K479" s="38">
        <v>0</v>
      </c>
      <c r="L479" s="38">
        <v>0</v>
      </c>
      <c r="M479" s="5">
        <v>25000</v>
      </c>
      <c r="N479" s="39" t="s">
        <v>360</v>
      </c>
      <c r="O479"/>
    </row>
    <row r="480" spans="1:15" x14ac:dyDescent="0.3">
      <c r="A480" s="11">
        <v>231</v>
      </c>
      <c r="B480" s="11">
        <v>30</v>
      </c>
      <c r="C480" s="116">
        <v>36</v>
      </c>
      <c r="D480" s="6">
        <v>12</v>
      </c>
      <c r="E480" s="6">
        <v>51</v>
      </c>
      <c r="F480" s="6">
        <v>52</v>
      </c>
      <c r="G480" s="38">
        <v>2950</v>
      </c>
      <c r="H480" s="38">
        <v>69200</v>
      </c>
      <c r="I480" s="38">
        <v>0</v>
      </c>
      <c r="J480" s="6">
        <v>0</v>
      </c>
      <c r="K480" s="38">
        <v>0</v>
      </c>
      <c r="L480" s="38">
        <v>0</v>
      </c>
      <c r="M480" s="5">
        <v>2300000</v>
      </c>
      <c r="N480" s="39" t="s">
        <v>318</v>
      </c>
      <c r="O480"/>
    </row>
    <row r="481" spans="1:15" x14ac:dyDescent="0.3">
      <c r="A481" s="11">
        <v>231</v>
      </c>
      <c r="B481" s="11">
        <v>30</v>
      </c>
      <c r="C481" s="116">
        <v>36</v>
      </c>
      <c r="D481" s="6">
        <v>12</v>
      </c>
      <c r="E481" s="6">
        <v>51</v>
      </c>
      <c r="F481" s="6">
        <v>51</v>
      </c>
      <c r="G481" s="38">
        <v>2950</v>
      </c>
      <c r="H481" s="38">
        <v>69200</v>
      </c>
      <c r="I481" s="38">
        <v>0</v>
      </c>
      <c r="J481" s="6">
        <v>0</v>
      </c>
      <c r="K481" s="38">
        <v>0</v>
      </c>
      <c r="L481" s="38">
        <v>0</v>
      </c>
      <c r="M481" s="5">
        <v>2900000</v>
      </c>
      <c r="N481" s="39" t="s">
        <v>306</v>
      </c>
      <c r="O481"/>
    </row>
    <row r="482" spans="1:15" x14ac:dyDescent="0.3">
      <c r="A482" s="11">
        <v>231</v>
      </c>
      <c r="B482" s="11">
        <v>30</v>
      </c>
      <c r="C482" s="116">
        <v>36</v>
      </c>
      <c r="D482" s="6">
        <v>12</v>
      </c>
      <c r="E482" s="6">
        <v>59</v>
      </c>
      <c r="F482" s="6">
        <v>9</v>
      </c>
      <c r="G482" s="38">
        <v>2950</v>
      </c>
      <c r="H482" s="38">
        <v>69200</v>
      </c>
      <c r="I482" s="38">
        <v>0</v>
      </c>
      <c r="J482" s="6">
        <v>0</v>
      </c>
      <c r="K482" s="38">
        <v>0</v>
      </c>
      <c r="L482" s="38">
        <v>0</v>
      </c>
      <c r="M482" s="5">
        <v>1500000</v>
      </c>
      <c r="N482" s="39" t="s">
        <v>371</v>
      </c>
      <c r="O482"/>
    </row>
    <row r="483" spans="1:15" x14ac:dyDescent="0.3">
      <c r="A483" s="11">
        <v>231</v>
      </c>
      <c r="B483" s="11">
        <v>30</v>
      </c>
      <c r="C483" s="116">
        <v>36</v>
      </c>
      <c r="D483" s="6">
        <v>12</v>
      </c>
      <c r="E483" s="6">
        <v>51</v>
      </c>
      <c r="F483" s="6">
        <v>68</v>
      </c>
      <c r="G483" s="38">
        <v>2950</v>
      </c>
      <c r="H483" s="38">
        <v>0</v>
      </c>
      <c r="I483" s="38">
        <v>0</v>
      </c>
      <c r="J483" s="6">
        <v>0</v>
      </c>
      <c r="K483" s="38">
        <v>0</v>
      </c>
      <c r="L483" s="38">
        <v>0</v>
      </c>
      <c r="M483" s="5">
        <v>75000</v>
      </c>
      <c r="N483" s="39" t="s">
        <v>366</v>
      </c>
      <c r="O483"/>
    </row>
    <row r="484" spans="1:15" x14ac:dyDescent="0.3">
      <c r="A484" s="11">
        <v>231</v>
      </c>
      <c r="B484" s="11">
        <v>30</v>
      </c>
      <c r="C484" s="116">
        <v>36</v>
      </c>
      <c r="D484" s="6">
        <v>12</v>
      </c>
      <c r="E484" s="6">
        <v>51</v>
      </c>
      <c r="F484" s="6">
        <v>69</v>
      </c>
      <c r="G484" s="38">
        <v>2950</v>
      </c>
      <c r="H484" s="38">
        <v>0</v>
      </c>
      <c r="I484" s="38">
        <v>0</v>
      </c>
      <c r="J484" s="6">
        <v>0</v>
      </c>
      <c r="K484" s="38">
        <v>0</v>
      </c>
      <c r="L484" s="38">
        <v>0</v>
      </c>
      <c r="M484" s="5">
        <v>100000</v>
      </c>
      <c r="N484" s="39" t="s">
        <v>367</v>
      </c>
      <c r="O484"/>
    </row>
    <row r="485" spans="1:15" x14ac:dyDescent="0.3">
      <c r="A485" s="11">
        <v>231</v>
      </c>
      <c r="B485" s="11">
        <v>30</v>
      </c>
      <c r="C485" s="116">
        <v>36</v>
      </c>
      <c r="D485" s="6">
        <v>13</v>
      </c>
      <c r="E485" s="6">
        <v>51</v>
      </c>
      <c r="F485" s="6">
        <v>54</v>
      </c>
      <c r="G485" s="38">
        <v>2950</v>
      </c>
      <c r="H485" s="38">
        <v>15001</v>
      </c>
      <c r="I485" s="38">
        <v>0</v>
      </c>
      <c r="J485" s="6">
        <v>0</v>
      </c>
      <c r="K485" s="38">
        <v>0</v>
      </c>
      <c r="L485" s="38">
        <v>0</v>
      </c>
      <c r="M485" s="5">
        <v>100000</v>
      </c>
      <c r="N485" s="39" t="s">
        <v>351</v>
      </c>
      <c r="O485"/>
    </row>
    <row r="486" spans="1:15" x14ac:dyDescent="0.3">
      <c r="A486" s="11">
        <v>231</v>
      </c>
      <c r="B486" s="11">
        <v>30</v>
      </c>
      <c r="C486" s="116">
        <v>36</v>
      </c>
      <c r="D486" s="6">
        <v>13</v>
      </c>
      <c r="E486" s="6">
        <v>51</v>
      </c>
      <c r="F486" s="6">
        <v>53</v>
      </c>
      <c r="G486" s="38">
        <v>2950</v>
      </c>
      <c r="H486" s="38">
        <v>15001</v>
      </c>
      <c r="I486" s="38">
        <v>0</v>
      </c>
      <c r="J486" s="6">
        <v>0</v>
      </c>
      <c r="K486" s="38">
        <v>0</v>
      </c>
      <c r="L486" s="38">
        <v>0</v>
      </c>
      <c r="M486" s="5">
        <v>35000</v>
      </c>
      <c r="N486" s="39" t="s">
        <v>332</v>
      </c>
      <c r="O486"/>
    </row>
    <row r="487" spans="1:15" x14ac:dyDescent="0.3">
      <c r="A487" s="11">
        <v>231</v>
      </c>
      <c r="B487" s="11">
        <v>30</v>
      </c>
      <c r="C487" s="116">
        <v>36</v>
      </c>
      <c r="D487" s="6">
        <v>13</v>
      </c>
      <c r="E487" s="6">
        <v>51</v>
      </c>
      <c r="F487" s="6">
        <v>51</v>
      </c>
      <c r="G487" s="38">
        <v>2950</v>
      </c>
      <c r="H487" s="38">
        <v>15001</v>
      </c>
      <c r="I487" s="38">
        <v>0</v>
      </c>
      <c r="J487" s="6">
        <v>0</v>
      </c>
      <c r="K487" s="38">
        <v>0</v>
      </c>
      <c r="L487" s="38">
        <v>0</v>
      </c>
      <c r="M487" s="5">
        <v>10000</v>
      </c>
      <c r="N487" s="39" t="s">
        <v>313</v>
      </c>
      <c r="O487"/>
    </row>
    <row r="488" spans="1:15" x14ac:dyDescent="0.3">
      <c r="A488" s="11">
        <v>231</v>
      </c>
      <c r="B488" s="11">
        <v>30</v>
      </c>
      <c r="C488" s="116">
        <v>33</v>
      </c>
      <c r="D488" s="6">
        <v>22</v>
      </c>
      <c r="E488" s="6">
        <v>51</v>
      </c>
      <c r="F488" s="6">
        <v>54</v>
      </c>
      <c r="G488" s="38">
        <v>2950</v>
      </c>
      <c r="H488" s="38">
        <v>11003</v>
      </c>
      <c r="I488" s="38">
        <v>0</v>
      </c>
      <c r="J488" s="6">
        <v>0</v>
      </c>
      <c r="K488" s="38">
        <v>0</v>
      </c>
      <c r="L488" s="38">
        <v>39</v>
      </c>
      <c r="M488" s="5">
        <v>200000</v>
      </c>
      <c r="N488" s="39" t="s">
        <v>338</v>
      </c>
      <c r="O488"/>
    </row>
    <row r="489" spans="1:15" x14ac:dyDescent="0.3">
      <c r="A489" s="11">
        <v>231</v>
      </c>
      <c r="B489" s="11">
        <v>30</v>
      </c>
      <c r="C489" s="116">
        <v>33</v>
      </c>
      <c r="D489" s="6">
        <v>22</v>
      </c>
      <c r="E489" s="6">
        <v>51</v>
      </c>
      <c r="F489" s="6">
        <v>53</v>
      </c>
      <c r="G489" s="38">
        <v>2950</v>
      </c>
      <c r="H489" s="38">
        <v>11003</v>
      </c>
      <c r="I489" s="38">
        <v>0</v>
      </c>
      <c r="J489" s="6">
        <v>0</v>
      </c>
      <c r="K489" s="38">
        <v>0</v>
      </c>
      <c r="L489" s="38">
        <v>39</v>
      </c>
      <c r="M489" s="5">
        <v>100000</v>
      </c>
      <c r="N489" s="39" t="s">
        <v>323</v>
      </c>
      <c r="O489"/>
    </row>
    <row r="490" spans="1:15" s="16" customFormat="1" x14ac:dyDescent="0.3">
      <c r="A490" s="11">
        <v>231</v>
      </c>
      <c r="B490" s="11">
        <v>30</v>
      </c>
      <c r="C490" s="116">
        <v>33</v>
      </c>
      <c r="D490" s="6">
        <v>22</v>
      </c>
      <c r="E490" s="6">
        <v>51</v>
      </c>
      <c r="F490" s="6">
        <v>69</v>
      </c>
      <c r="G490" s="38">
        <v>2950</v>
      </c>
      <c r="H490" s="38">
        <v>11003</v>
      </c>
      <c r="I490" s="38">
        <v>0</v>
      </c>
      <c r="J490" s="6">
        <v>0</v>
      </c>
      <c r="K490" s="38">
        <v>0</v>
      </c>
      <c r="L490" s="38">
        <v>39</v>
      </c>
      <c r="M490" s="5">
        <v>2500</v>
      </c>
      <c r="N490" s="39" t="s">
        <v>475</v>
      </c>
    </row>
    <row r="491" spans="1:15" x14ac:dyDescent="0.3">
      <c r="A491" s="11">
        <v>231</v>
      </c>
      <c r="B491" s="11">
        <v>30</v>
      </c>
      <c r="C491" s="116">
        <v>33</v>
      </c>
      <c r="D491" s="6">
        <v>22</v>
      </c>
      <c r="E491" s="6">
        <v>51</v>
      </c>
      <c r="F491" s="6">
        <v>51</v>
      </c>
      <c r="G491" s="38">
        <v>2950</v>
      </c>
      <c r="H491" s="38">
        <v>11003</v>
      </c>
      <c r="I491" s="38">
        <v>0</v>
      </c>
      <c r="J491" s="6">
        <v>0</v>
      </c>
      <c r="K491" s="38">
        <v>0</v>
      </c>
      <c r="L491" s="38">
        <v>39</v>
      </c>
      <c r="M491" s="5">
        <v>10000</v>
      </c>
      <c r="N491" s="39" t="s">
        <v>303</v>
      </c>
      <c r="O491"/>
    </row>
    <row r="492" spans="1:15" x14ac:dyDescent="0.3">
      <c r="A492" s="11">
        <v>231</v>
      </c>
      <c r="B492" s="11">
        <v>30</v>
      </c>
      <c r="C492" s="116">
        <v>36</v>
      </c>
      <c r="D492" s="6">
        <v>13</v>
      </c>
      <c r="E492" s="6">
        <v>51</v>
      </c>
      <c r="F492" s="6">
        <v>54</v>
      </c>
      <c r="G492" s="38">
        <v>2950</v>
      </c>
      <c r="H492" s="38">
        <v>16805</v>
      </c>
      <c r="I492" s="38">
        <v>0</v>
      </c>
      <c r="J492" s="6">
        <v>0</v>
      </c>
      <c r="K492" s="38">
        <v>0</v>
      </c>
      <c r="L492" s="38">
        <v>0</v>
      </c>
      <c r="M492" s="5">
        <v>130000</v>
      </c>
      <c r="N492" s="39" t="s">
        <v>352</v>
      </c>
      <c r="O492"/>
    </row>
    <row r="493" spans="1:15" x14ac:dyDescent="0.3">
      <c r="A493" s="11">
        <v>231</v>
      </c>
      <c r="B493" s="11">
        <v>30</v>
      </c>
      <c r="C493" s="116">
        <v>36</v>
      </c>
      <c r="D493" s="6">
        <v>13</v>
      </c>
      <c r="E493" s="6">
        <v>51</v>
      </c>
      <c r="F493" s="6">
        <v>53</v>
      </c>
      <c r="G493" s="38">
        <v>2950</v>
      </c>
      <c r="H493" s="38">
        <v>16805</v>
      </c>
      <c r="I493" s="38">
        <v>0</v>
      </c>
      <c r="J493" s="6">
        <v>0</v>
      </c>
      <c r="K493" s="38">
        <v>0</v>
      </c>
      <c r="L493" s="38">
        <v>0</v>
      </c>
      <c r="M493" s="5">
        <v>200000</v>
      </c>
      <c r="N493" s="39" t="s">
        <v>333</v>
      </c>
      <c r="O493"/>
    </row>
    <row r="494" spans="1:15" x14ac:dyDescent="0.3">
      <c r="A494" s="11">
        <v>231</v>
      </c>
      <c r="B494" s="11">
        <v>30</v>
      </c>
      <c r="C494" s="116">
        <v>36</v>
      </c>
      <c r="D494" s="6">
        <v>13</v>
      </c>
      <c r="E494" s="6">
        <v>51</v>
      </c>
      <c r="F494" s="6">
        <v>51</v>
      </c>
      <c r="G494" s="38">
        <v>2950</v>
      </c>
      <c r="H494" s="38">
        <v>16805</v>
      </c>
      <c r="I494" s="38">
        <v>0</v>
      </c>
      <c r="J494" s="6">
        <v>0</v>
      </c>
      <c r="K494" s="38">
        <v>0</v>
      </c>
      <c r="L494" s="38">
        <v>0</v>
      </c>
      <c r="M494" s="5">
        <v>90000</v>
      </c>
      <c r="N494" s="39" t="s">
        <v>314</v>
      </c>
      <c r="O494"/>
    </row>
    <row r="495" spans="1:15" x14ac:dyDescent="0.3">
      <c r="A495" s="11">
        <v>231</v>
      </c>
      <c r="B495" s="11">
        <v>30</v>
      </c>
      <c r="C495" s="116">
        <v>36</v>
      </c>
      <c r="D495" s="6">
        <v>32</v>
      </c>
      <c r="E495" s="6">
        <v>51</v>
      </c>
      <c r="F495" s="6">
        <v>51</v>
      </c>
      <c r="G495" s="38">
        <v>2950</v>
      </c>
      <c r="H495" s="38">
        <v>0</v>
      </c>
      <c r="I495" s="38">
        <v>0</v>
      </c>
      <c r="J495" s="6">
        <v>0</v>
      </c>
      <c r="K495" s="38">
        <v>0</v>
      </c>
      <c r="L495" s="38">
        <v>0</v>
      </c>
      <c r="M495" s="5">
        <v>30000</v>
      </c>
      <c r="N495" s="39" t="s">
        <v>316</v>
      </c>
      <c r="O495"/>
    </row>
    <row r="496" spans="1:15" x14ac:dyDescent="0.3">
      <c r="A496" s="11">
        <v>231</v>
      </c>
      <c r="B496" s="11">
        <v>30</v>
      </c>
      <c r="C496" s="116">
        <v>34</v>
      </c>
      <c r="D496" s="6">
        <v>12</v>
      </c>
      <c r="E496" s="6">
        <v>51</v>
      </c>
      <c r="F496" s="6">
        <v>54</v>
      </c>
      <c r="G496" s="38">
        <v>2950</v>
      </c>
      <c r="H496" s="38">
        <v>16600</v>
      </c>
      <c r="I496" s="38">
        <v>0</v>
      </c>
      <c r="J496" s="6">
        <v>0</v>
      </c>
      <c r="K496" s="38">
        <v>0</v>
      </c>
      <c r="L496" s="38">
        <v>0</v>
      </c>
      <c r="M496" s="5">
        <v>20000</v>
      </c>
      <c r="N496" s="39" t="s">
        <v>342</v>
      </c>
      <c r="O496"/>
    </row>
    <row r="497" spans="1:15" x14ac:dyDescent="0.3">
      <c r="A497" s="11">
        <v>231</v>
      </c>
      <c r="B497" s="11">
        <v>30</v>
      </c>
      <c r="C497" s="116">
        <v>34</v>
      </c>
      <c r="D497" s="6">
        <v>12</v>
      </c>
      <c r="E497" s="6">
        <v>51</v>
      </c>
      <c r="F497" s="6">
        <v>53</v>
      </c>
      <c r="G497" s="38">
        <v>2950</v>
      </c>
      <c r="H497" s="38">
        <v>16001</v>
      </c>
      <c r="I497" s="38">
        <v>0</v>
      </c>
      <c r="J497" s="6">
        <v>0</v>
      </c>
      <c r="K497" s="38">
        <v>0</v>
      </c>
      <c r="L497" s="38">
        <v>0</v>
      </c>
      <c r="M497" s="5">
        <v>10000</v>
      </c>
      <c r="N497" s="39" t="s">
        <v>324</v>
      </c>
      <c r="O497"/>
    </row>
    <row r="498" spans="1:15" x14ac:dyDescent="0.3">
      <c r="A498" s="11">
        <v>231</v>
      </c>
      <c r="B498" s="11">
        <v>30</v>
      </c>
      <c r="C498" s="116">
        <v>34</v>
      </c>
      <c r="D498" s="6">
        <v>12</v>
      </c>
      <c r="E498" s="6">
        <v>51</v>
      </c>
      <c r="F498" s="6">
        <v>51</v>
      </c>
      <c r="G498" s="38">
        <v>2950</v>
      </c>
      <c r="H498" s="38">
        <v>16001</v>
      </c>
      <c r="I498" s="38">
        <v>0</v>
      </c>
      <c r="J498" s="6">
        <v>0</v>
      </c>
      <c r="K498" s="38">
        <v>0</v>
      </c>
      <c r="L498" s="38">
        <v>0</v>
      </c>
      <c r="M498" s="5">
        <v>5000</v>
      </c>
      <c r="N498" s="39" t="s">
        <v>304</v>
      </c>
      <c r="O498"/>
    </row>
    <row r="499" spans="1:15" s="10" customFormat="1" x14ac:dyDescent="0.3">
      <c r="A499" s="11">
        <v>231</v>
      </c>
      <c r="B499" s="11">
        <v>30</v>
      </c>
      <c r="C499" s="116">
        <v>21</v>
      </c>
      <c r="D499" s="6">
        <v>43</v>
      </c>
      <c r="E499" s="6">
        <v>51</v>
      </c>
      <c r="F499" s="6">
        <v>54</v>
      </c>
      <c r="G499" s="38">
        <v>2950</v>
      </c>
      <c r="H499" s="38">
        <v>18669</v>
      </c>
      <c r="I499" s="38">
        <v>0</v>
      </c>
      <c r="J499" s="6">
        <v>0</v>
      </c>
      <c r="K499" s="38">
        <v>0</v>
      </c>
      <c r="L499" s="38">
        <v>0</v>
      </c>
      <c r="M499" s="5">
        <v>35000</v>
      </c>
      <c r="N499" s="39" t="s">
        <v>337</v>
      </c>
    </row>
    <row r="500" spans="1:15" s="36" customFormat="1" x14ac:dyDescent="0.3">
      <c r="A500" s="11">
        <v>231</v>
      </c>
      <c r="B500" s="11">
        <v>30</v>
      </c>
      <c r="C500" s="116">
        <v>21</v>
      </c>
      <c r="D500" s="6">
        <v>43</v>
      </c>
      <c r="E500" s="6">
        <v>51</v>
      </c>
      <c r="F500" s="6">
        <v>52</v>
      </c>
      <c r="G500" s="38">
        <v>2950</v>
      </c>
      <c r="H500" s="38">
        <v>18669</v>
      </c>
      <c r="I500" s="38">
        <v>0</v>
      </c>
      <c r="J500" s="6">
        <v>0</v>
      </c>
      <c r="K500" s="38">
        <v>0</v>
      </c>
      <c r="L500" s="38">
        <v>0</v>
      </c>
      <c r="M500" s="5">
        <v>70000</v>
      </c>
      <c r="N500" s="39" t="s">
        <v>317</v>
      </c>
    </row>
    <row r="501" spans="1:15" s="36" customFormat="1" x14ac:dyDescent="0.3">
      <c r="A501" s="11">
        <v>231</v>
      </c>
      <c r="B501" s="11">
        <v>30</v>
      </c>
      <c r="C501" s="116">
        <v>21</v>
      </c>
      <c r="D501" s="6">
        <v>43</v>
      </c>
      <c r="E501" s="6">
        <v>51</v>
      </c>
      <c r="F501" s="6">
        <v>51</v>
      </c>
      <c r="G501" s="38">
        <v>2950</v>
      </c>
      <c r="H501" s="38">
        <v>18669</v>
      </c>
      <c r="I501" s="38">
        <v>0</v>
      </c>
      <c r="J501" s="6">
        <v>0</v>
      </c>
      <c r="K501" s="38">
        <v>0</v>
      </c>
      <c r="L501" s="38">
        <v>0</v>
      </c>
      <c r="M501" s="5">
        <v>1500</v>
      </c>
      <c r="N501" s="39" t="s">
        <v>108</v>
      </c>
    </row>
    <row r="502" spans="1:15" s="36" customFormat="1" x14ac:dyDescent="0.3">
      <c r="A502" s="11">
        <v>231</v>
      </c>
      <c r="B502" s="11">
        <v>30</v>
      </c>
      <c r="C502" s="116">
        <v>21</v>
      </c>
      <c r="D502" s="6">
        <v>43</v>
      </c>
      <c r="E502" s="6">
        <v>51</v>
      </c>
      <c r="F502" s="6">
        <v>54</v>
      </c>
      <c r="G502" s="38">
        <v>2950</v>
      </c>
      <c r="H502" s="38">
        <v>18667</v>
      </c>
      <c r="I502" s="38">
        <v>0</v>
      </c>
      <c r="J502" s="6">
        <v>0</v>
      </c>
      <c r="K502" s="38">
        <v>0</v>
      </c>
      <c r="L502" s="38">
        <v>0</v>
      </c>
      <c r="M502" s="5">
        <v>50000</v>
      </c>
      <c r="N502" s="39" t="s">
        <v>336</v>
      </c>
    </row>
    <row r="503" spans="1:15" s="36" customFormat="1" x14ac:dyDescent="0.3">
      <c r="A503" s="11">
        <v>231</v>
      </c>
      <c r="B503" s="11">
        <v>30</v>
      </c>
      <c r="C503" s="116">
        <v>21</v>
      </c>
      <c r="D503" s="6">
        <v>43</v>
      </c>
      <c r="E503" s="6">
        <v>51</v>
      </c>
      <c r="F503" s="6">
        <v>53</v>
      </c>
      <c r="G503" s="38">
        <v>2950</v>
      </c>
      <c r="H503" s="38">
        <v>18667</v>
      </c>
      <c r="I503" s="38">
        <v>0</v>
      </c>
      <c r="J503" s="6">
        <v>0</v>
      </c>
      <c r="K503" s="38">
        <v>0</v>
      </c>
      <c r="L503" s="38">
        <v>0</v>
      </c>
      <c r="M503" s="5">
        <v>80000</v>
      </c>
      <c r="N503" s="39" t="s">
        <v>322</v>
      </c>
    </row>
    <row r="504" spans="1:15" s="36" customFormat="1" x14ac:dyDescent="0.3">
      <c r="A504" s="11">
        <v>231</v>
      </c>
      <c r="B504" s="11">
        <v>30</v>
      </c>
      <c r="C504" s="116">
        <v>21</v>
      </c>
      <c r="D504" s="6">
        <v>43</v>
      </c>
      <c r="E504" s="6">
        <v>51</v>
      </c>
      <c r="F504" s="6">
        <v>51</v>
      </c>
      <c r="G504" s="38">
        <v>2950</v>
      </c>
      <c r="H504" s="38">
        <v>18667</v>
      </c>
      <c r="I504" s="38">
        <v>0</v>
      </c>
      <c r="J504" s="6">
        <v>0</v>
      </c>
      <c r="K504" s="38">
        <v>0</v>
      </c>
      <c r="L504" s="38">
        <v>0</v>
      </c>
      <c r="M504" s="5">
        <v>10000</v>
      </c>
      <c r="N504" s="39" t="s">
        <v>302</v>
      </c>
    </row>
    <row r="505" spans="1:15" x14ac:dyDescent="0.3">
      <c r="A505" s="11">
        <v>231</v>
      </c>
      <c r="B505" s="11">
        <v>30</v>
      </c>
      <c r="C505" s="116">
        <v>21</v>
      </c>
      <c r="D505" s="6">
        <v>43</v>
      </c>
      <c r="E505" s="6">
        <v>51</v>
      </c>
      <c r="F505" s="6">
        <v>64</v>
      </c>
      <c r="G505" s="38">
        <v>2950</v>
      </c>
      <c r="H505" s="38">
        <v>18669</v>
      </c>
      <c r="I505" s="38">
        <v>0</v>
      </c>
      <c r="J505" s="6">
        <v>0</v>
      </c>
      <c r="K505" s="38">
        <v>0</v>
      </c>
      <c r="L505" s="38">
        <v>0</v>
      </c>
      <c r="M505" s="5">
        <v>23500</v>
      </c>
      <c r="N505" s="39" t="s">
        <v>358</v>
      </c>
      <c r="O505"/>
    </row>
    <row r="506" spans="1:15" x14ac:dyDescent="0.3">
      <c r="A506" s="11">
        <v>231</v>
      </c>
      <c r="B506" s="11">
        <v>30</v>
      </c>
      <c r="C506" s="116">
        <v>36</v>
      </c>
      <c r="D506" s="6">
        <v>13</v>
      </c>
      <c r="E506" s="6">
        <v>51</v>
      </c>
      <c r="F506" s="6">
        <v>69</v>
      </c>
      <c r="G506" s="38">
        <v>2950</v>
      </c>
      <c r="H506" s="38">
        <v>53320</v>
      </c>
      <c r="I506" s="38">
        <v>0</v>
      </c>
      <c r="J506" s="6">
        <v>0</v>
      </c>
      <c r="K506" s="38">
        <v>0</v>
      </c>
      <c r="L506" s="38">
        <v>0</v>
      </c>
      <c r="M506" s="5">
        <v>1452</v>
      </c>
      <c r="N506" s="39" t="s">
        <v>457</v>
      </c>
      <c r="O506"/>
    </row>
    <row r="507" spans="1:15" x14ac:dyDescent="0.3">
      <c r="A507" s="11">
        <v>231</v>
      </c>
      <c r="B507" s="11">
        <v>30</v>
      </c>
      <c r="C507" s="116">
        <v>36</v>
      </c>
      <c r="D507" s="6">
        <v>13</v>
      </c>
      <c r="E507" s="6">
        <v>51</v>
      </c>
      <c r="F507" s="6">
        <v>64</v>
      </c>
      <c r="G507" s="38">
        <v>2950</v>
      </c>
      <c r="H507" s="38">
        <v>53320</v>
      </c>
      <c r="I507" s="38">
        <v>0</v>
      </c>
      <c r="J507" s="6">
        <v>0</v>
      </c>
      <c r="K507" s="38">
        <v>0</v>
      </c>
      <c r="L507" s="38">
        <v>0</v>
      </c>
      <c r="M507" s="5">
        <v>10570</v>
      </c>
      <c r="N507" s="39" t="s">
        <v>458</v>
      </c>
      <c r="O507"/>
    </row>
    <row r="508" spans="1:15" x14ac:dyDescent="0.3">
      <c r="A508" s="11">
        <v>231</v>
      </c>
      <c r="B508" s="11">
        <v>30</v>
      </c>
      <c r="C508" s="116">
        <v>33</v>
      </c>
      <c r="D508" s="6">
        <v>13</v>
      </c>
      <c r="E508" s="6">
        <v>51</v>
      </c>
      <c r="F508" s="6">
        <v>64</v>
      </c>
      <c r="G508" s="38">
        <v>2950</v>
      </c>
      <c r="H508" s="38">
        <v>0</v>
      </c>
      <c r="I508" s="38">
        <v>0</v>
      </c>
      <c r="J508" s="6">
        <v>0</v>
      </c>
      <c r="K508" s="38">
        <v>0</v>
      </c>
      <c r="L508" s="38">
        <v>0</v>
      </c>
      <c r="M508" s="5">
        <v>225200</v>
      </c>
      <c r="N508" s="39" t="s">
        <v>359</v>
      </c>
      <c r="O508"/>
    </row>
    <row r="509" spans="1:15" x14ac:dyDescent="0.3">
      <c r="A509" s="11">
        <v>231</v>
      </c>
      <c r="B509" s="11">
        <v>30</v>
      </c>
      <c r="C509" s="116">
        <v>34</v>
      </c>
      <c r="D509" s="6">
        <v>12</v>
      </c>
      <c r="E509" s="6">
        <v>51</v>
      </c>
      <c r="F509" s="6">
        <v>54</v>
      </c>
      <c r="G509" s="38">
        <v>2950</v>
      </c>
      <c r="H509" s="38">
        <v>16421</v>
      </c>
      <c r="I509" s="38">
        <v>0</v>
      </c>
      <c r="J509" s="6">
        <v>0</v>
      </c>
      <c r="K509" s="38">
        <v>0</v>
      </c>
      <c r="L509" s="38">
        <v>0</v>
      </c>
      <c r="M509" s="5">
        <v>400000</v>
      </c>
      <c r="N509" s="39" t="s">
        <v>669</v>
      </c>
      <c r="O509"/>
    </row>
    <row r="510" spans="1:15" x14ac:dyDescent="0.3">
      <c r="A510" s="11">
        <v>231</v>
      </c>
      <c r="B510" s="11">
        <v>30</v>
      </c>
      <c r="C510" s="116">
        <v>34</v>
      </c>
      <c r="D510" s="6">
        <v>12</v>
      </c>
      <c r="E510" s="6">
        <v>51</v>
      </c>
      <c r="F510" s="6">
        <v>56</v>
      </c>
      <c r="G510" s="38">
        <v>2950</v>
      </c>
      <c r="H510" s="38">
        <v>16421</v>
      </c>
      <c r="I510" s="38">
        <v>0</v>
      </c>
      <c r="J510" s="6">
        <v>0</v>
      </c>
      <c r="K510" s="38">
        <v>0</v>
      </c>
      <c r="L510" s="38">
        <v>0</v>
      </c>
      <c r="M510" s="5">
        <v>1500</v>
      </c>
      <c r="N510" s="39" t="s">
        <v>670</v>
      </c>
      <c r="O510"/>
    </row>
    <row r="511" spans="1:15" x14ac:dyDescent="0.3">
      <c r="A511" s="11">
        <v>231</v>
      </c>
      <c r="B511" s="11">
        <v>30</v>
      </c>
      <c r="C511" s="116">
        <v>34</v>
      </c>
      <c r="D511" s="6">
        <v>12</v>
      </c>
      <c r="E511" s="6">
        <v>51</v>
      </c>
      <c r="F511" s="6">
        <v>53</v>
      </c>
      <c r="G511" s="38">
        <v>2950</v>
      </c>
      <c r="H511" s="38">
        <v>16421</v>
      </c>
      <c r="I511" s="38">
        <v>0</v>
      </c>
      <c r="J511" s="6">
        <v>0</v>
      </c>
      <c r="K511" s="38">
        <v>0</v>
      </c>
      <c r="L511" s="38">
        <v>0</v>
      </c>
      <c r="M511" s="5">
        <v>150000</v>
      </c>
      <c r="N511" s="39" t="s">
        <v>671</v>
      </c>
      <c r="O511"/>
    </row>
    <row r="512" spans="1:15" x14ac:dyDescent="0.3">
      <c r="A512" s="11">
        <v>231</v>
      </c>
      <c r="B512" s="11">
        <v>30</v>
      </c>
      <c r="C512" s="116">
        <v>34</v>
      </c>
      <c r="D512" s="6">
        <v>12</v>
      </c>
      <c r="E512" s="6">
        <v>51</v>
      </c>
      <c r="F512" s="6">
        <v>62</v>
      </c>
      <c r="G512" s="38">
        <v>2950</v>
      </c>
      <c r="H512" s="38">
        <v>16421</v>
      </c>
      <c r="I512" s="38">
        <v>0</v>
      </c>
      <c r="J512" s="6">
        <v>0</v>
      </c>
      <c r="K512" s="38">
        <v>0</v>
      </c>
      <c r="L512" s="38">
        <v>0</v>
      </c>
      <c r="M512" s="5">
        <v>1500</v>
      </c>
      <c r="N512" s="39" t="s">
        <v>672</v>
      </c>
      <c r="O512"/>
    </row>
    <row r="513" spans="1:15" x14ac:dyDescent="0.3">
      <c r="A513" s="11">
        <v>231</v>
      </c>
      <c r="B513" s="11">
        <v>30</v>
      </c>
      <c r="C513" s="116">
        <v>34</v>
      </c>
      <c r="D513" s="6">
        <v>12</v>
      </c>
      <c r="E513" s="6">
        <v>51</v>
      </c>
      <c r="F513" s="6">
        <v>51</v>
      </c>
      <c r="G513" s="38">
        <v>2950</v>
      </c>
      <c r="H513" s="38">
        <v>16421</v>
      </c>
      <c r="I513" s="38">
        <v>0</v>
      </c>
      <c r="J513" s="6">
        <v>0</v>
      </c>
      <c r="K513" s="38">
        <v>0</v>
      </c>
      <c r="L513" s="38">
        <v>0</v>
      </c>
      <c r="M513" s="5">
        <v>30000</v>
      </c>
      <c r="N513" s="39" t="s">
        <v>673</v>
      </c>
      <c r="O513"/>
    </row>
    <row r="514" spans="1:15" x14ac:dyDescent="0.3">
      <c r="A514" s="11">
        <v>231</v>
      </c>
      <c r="B514" s="11">
        <v>30</v>
      </c>
      <c r="C514" s="116">
        <v>43</v>
      </c>
      <c r="D514" s="6">
        <v>49</v>
      </c>
      <c r="E514" s="6">
        <v>51</v>
      </c>
      <c r="F514" s="6">
        <v>64</v>
      </c>
      <c r="G514" s="38">
        <v>2950</v>
      </c>
      <c r="H514" s="38">
        <v>0</v>
      </c>
      <c r="I514" s="38">
        <v>0</v>
      </c>
      <c r="J514" s="6">
        <v>0</v>
      </c>
      <c r="K514" s="38">
        <v>0</v>
      </c>
      <c r="L514" s="38">
        <v>60</v>
      </c>
      <c r="M514" s="5">
        <v>18876</v>
      </c>
      <c r="N514" s="39" t="s">
        <v>364</v>
      </c>
      <c r="O514"/>
    </row>
    <row r="515" spans="1:15" x14ac:dyDescent="0.3">
      <c r="A515" s="11">
        <v>231</v>
      </c>
      <c r="B515" s="11">
        <v>30</v>
      </c>
      <c r="C515" s="116">
        <v>33</v>
      </c>
      <c r="D515" s="6">
        <v>22</v>
      </c>
      <c r="E515" s="6">
        <v>51</v>
      </c>
      <c r="F515" s="6">
        <v>54</v>
      </c>
      <c r="G515" s="38">
        <v>2950</v>
      </c>
      <c r="H515" s="38">
        <v>11634</v>
      </c>
      <c r="I515" s="38">
        <v>0</v>
      </c>
      <c r="J515" s="6">
        <v>0</v>
      </c>
      <c r="K515" s="38">
        <v>0</v>
      </c>
      <c r="L515" s="38">
        <v>0</v>
      </c>
      <c r="M515" s="5">
        <v>100000</v>
      </c>
      <c r="N515" s="39" t="s">
        <v>339</v>
      </c>
      <c r="O515"/>
    </row>
    <row r="516" spans="1:15" x14ac:dyDescent="0.3">
      <c r="A516" s="11">
        <v>231</v>
      </c>
      <c r="B516" s="11">
        <v>30</v>
      </c>
      <c r="C516" s="116">
        <v>36</v>
      </c>
      <c r="D516" s="6">
        <v>13</v>
      </c>
      <c r="E516" s="6">
        <v>51</v>
      </c>
      <c r="F516" s="6">
        <v>68</v>
      </c>
      <c r="G516" s="38">
        <v>2950</v>
      </c>
      <c r="H516" s="38">
        <v>69400</v>
      </c>
      <c r="I516" s="38">
        <v>0</v>
      </c>
      <c r="J516" s="6">
        <v>0</v>
      </c>
      <c r="K516" s="38">
        <v>0</v>
      </c>
      <c r="L516" s="38">
        <v>0</v>
      </c>
      <c r="M516" s="5">
        <v>15500</v>
      </c>
      <c r="N516" s="39" t="s">
        <v>738</v>
      </c>
      <c r="O516"/>
    </row>
    <row r="517" spans="1:15" ht="31.2" customHeight="1" x14ac:dyDescent="0.3">
      <c r="A517" s="11">
        <v>231</v>
      </c>
      <c r="B517" s="11">
        <v>30</v>
      </c>
      <c r="C517" s="116">
        <v>36</v>
      </c>
      <c r="D517" s="6">
        <v>13</v>
      </c>
      <c r="E517" s="6">
        <v>51</v>
      </c>
      <c r="F517" s="6">
        <v>54</v>
      </c>
      <c r="G517" s="38">
        <v>2950</v>
      </c>
      <c r="H517" s="38">
        <v>69400</v>
      </c>
      <c r="I517" s="38">
        <v>0</v>
      </c>
      <c r="J517" s="6">
        <v>0</v>
      </c>
      <c r="K517" s="38">
        <v>0</v>
      </c>
      <c r="L517" s="38">
        <v>0</v>
      </c>
      <c r="M517" s="5">
        <v>550000</v>
      </c>
      <c r="N517" s="39" t="s">
        <v>353</v>
      </c>
      <c r="O517"/>
    </row>
    <row r="518" spans="1:15" x14ac:dyDescent="0.3">
      <c r="A518" s="11">
        <v>231</v>
      </c>
      <c r="B518" s="11">
        <v>30</v>
      </c>
      <c r="C518" s="116">
        <v>36</v>
      </c>
      <c r="D518" s="6">
        <v>13</v>
      </c>
      <c r="E518" s="6">
        <v>51</v>
      </c>
      <c r="F518" s="6">
        <v>53</v>
      </c>
      <c r="G518" s="38">
        <v>2950</v>
      </c>
      <c r="H518" s="38">
        <v>69400</v>
      </c>
      <c r="I518" s="38">
        <v>0</v>
      </c>
      <c r="J518" s="6">
        <v>0</v>
      </c>
      <c r="K518" s="38">
        <v>0</v>
      </c>
      <c r="L518" s="38">
        <v>0</v>
      </c>
      <c r="M518" s="5">
        <v>750000</v>
      </c>
      <c r="N518" s="39" t="s">
        <v>334</v>
      </c>
      <c r="O518"/>
    </row>
    <row r="519" spans="1:15" x14ac:dyDescent="0.3">
      <c r="A519" s="11">
        <v>231</v>
      </c>
      <c r="B519" s="11">
        <v>30</v>
      </c>
      <c r="C519" s="116">
        <v>36</v>
      </c>
      <c r="D519" s="6">
        <v>13</v>
      </c>
      <c r="E519" s="6">
        <v>51</v>
      </c>
      <c r="F519" s="6">
        <v>69</v>
      </c>
      <c r="G519" s="38">
        <v>2950</v>
      </c>
      <c r="H519" s="38">
        <v>0</v>
      </c>
      <c r="I519" s="38">
        <v>0</v>
      </c>
      <c r="J519" s="6">
        <v>0</v>
      </c>
      <c r="K519" s="38">
        <v>0</v>
      </c>
      <c r="L519" s="38">
        <v>0</v>
      </c>
      <c r="M519" s="5">
        <v>30000</v>
      </c>
      <c r="N519" s="39" t="s">
        <v>16</v>
      </c>
      <c r="O519"/>
    </row>
    <row r="520" spans="1:15" x14ac:dyDescent="0.3">
      <c r="A520" s="11">
        <v>231</v>
      </c>
      <c r="B520" s="11">
        <v>30</v>
      </c>
      <c r="C520" s="116">
        <v>36</v>
      </c>
      <c r="D520" s="6">
        <v>13</v>
      </c>
      <c r="E520" s="6">
        <v>51</v>
      </c>
      <c r="F520" s="6">
        <v>52</v>
      </c>
      <c r="G520" s="38">
        <v>2950</v>
      </c>
      <c r="H520" s="38">
        <v>69400</v>
      </c>
      <c r="I520" s="38">
        <v>0</v>
      </c>
      <c r="J520" s="6">
        <v>0</v>
      </c>
      <c r="K520" s="38">
        <v>0</v>
      </c>
      <c r="L520" s="38">
        <v>0</v>
      </c>
      <c r="M520" s="5">
        <v>350000</v>
      </c>
      <c r="N520" s="39" t="s">
        <v>321</v>
      </c>
      <c r="O520"/>
    </row>
    <row r="521" spans="1:15" x14ac:dyDescent="0.3">
      <c r="A521" s="11">
        <v>231</v>
      </c>
      <c r="B521" s="11">
        <v>30</v>
      </c>
      <c r="C521" s="116">
        <v>36</v>
      </c>
      <c r="D521" s="6">
        <v>13</v>
      </c>
      <c r="E521" s="6">
        <v>51</v>
      </c>
      <c r="F521" s="6">
        <v>51</v>
      </c>
      <c r="G521" s="38">
        <v>2950</v>
      </c>
      <c r="H521" s="38">
        <v>69400</v>
      </c>
      <c r="I521" s="38">
        <v>0</v>
      </c>
      <c r="J521" s="6">
        <v>0</v>
      </c>
      <c r="K521" s="38">
        <v>0</v>
      </c>
      <c r="L521" s="38">
        <v>0</v>
      </c>
      <c r="M521" s="5">
        <v>1900000</v>
      </c>
      <c r="N521" s="39" t="s">
        <v>315</v>
      </c>
      <c r="O521"/>
    </row>
    <row r="522" spans="1:15" x14ac:dyDescent="0.3">
      <c r="A522" s="11">
        <v>231</v>
      </c>
      <c r="B522" s="11">
        <v>30</v>
      </c>
      <c r="C522" s="116">
        <v>36</v>
      </c>
      <c r="D522" s="6">
        <v>13</v>
      </c>
      <c r="E522" s="6">
        <v>59</v>
      </c>
      <c r="F522" s="6">
        <v>9</v>
      </c>
      <c r="G522" s="38">
        <v>2950</v>
      </c>
      <c r="H522" s="38">
        <v>69400</v>
      </c>
      <c r="I522" s="38">
        <v>0</v>
      </c>
      <c r="J522" s="6">
        <v>0</v>
      </c>
      <c r="K522" s="38">
        <v>0</v>
      </c>
      <c r="L522" s="38">
        <v>0</v>
      </c>
      <c r="M522" s="5">
        <v>320000</v>
      </c>
      <c r="N522" s="39" t="s">
        <v>373</v>
      </c>
      <c r="O522"/>
    </row>
    <row r="523" spans="1:15" x14ac:dyDescent="0.3">
      <c r="A523" s="11">
        <v>231</v>
      </c>
      <c r="B523" s="11">
        <v>30</v>
      </c>
      <c r="C523" s="116">
        <v>36</v>
      </c>
      <c r="D523" s="6">
        <v>12</v>
      </c>
      <c r="E523" s="6">
        <v>51</v>
      </c>
      <c r="F523" s="6">
        <v>79</v>
      </c>
      <c r="G523" s="38">
        <v>2950</v>
      </c>
      <c r="H523" s="38">
        <v>69300</v>
      </c>
      <c r="I523" s="38">
        <v>0</v>
      </c>
      <c r="J523" s="6">
        <v>0</v>
      </c>
      <c r="K523" s="38">
        <v>0</v>
      </c>
      <c r="L523" s="38">
        <v>0</v>
      </c>
      <c r="M523" s="5">
        <v>400000</v>
      </c>
      <c r="N523" s="39" t="s">
        <v>740</v>
      </c>
      <c r="O523"/>
    </row>
    <row r="524" spans="1:15" x14ac:dyDescent="0.3">
      <c r="A524" s="11">
        <v>231</v>
      </c>
      <c r="B524" s="11">
        <v>30</v>
      </c>
      <c r="C524" s="116">
        <v>36</v>
      </c>
      <c r="D524" s="6">
        <v>12</v>
      </c>
      <c r="E524" s="6">
        <v>51</v>
      </c>
      <c r="F524" s="6">
        <v>69</v>
      </c>
      <c r="G524" s="38">
        <v>2950</v>
      </c>
      <c r="H524" s="38">
        <v>69301</v>
      </c>
      <c r="I524" s="38">
        <v>0</v>
      </c>
      <c r="J524" s="6">
        <v>0</v>
      </c>
      <c r="K524" s="38">
        <v>0</v>
      </c>
      <c r="L524" s="38">
        <v>0</v>
      </c>
      <c r="M524" s="5">
        <v>6000</v>
      </c>
      <c r="N524" s="39" t="s">
        <v>741</v>
      </c>
      <c r="O524"/>
    </row>
    <row r="525" spans="1:15" x14ac:dyDescent="0.3">
      <c r="A525" s="11">
        <v>231</v>
      </c>
      <c r="B525" s="11">
        <v>30</v>
      </c>
      <c r="C525" s="116">
        <v>36</v>
      </c>
      <c r="D525" s="6">
        <v>13</v>
      </c>
      <c r="E525" s="6">
        <v>59</v>
      </c>
      <c r="F525" s="6">
        <v>9</v>
      </c>
      <c r="G525" s="38">
        <v>2950</v>
      </c>
      <c r="H525" s="38">
        <v>0</v>
      </c>
      <c r="I525" s="38">
        <v>0</v>
      </c>
      <c r="J525" s="6">
        <v>0</v>
      </c>
      <c r="K525" s="38">
        <v>0</v>
      </c>
      <c r="L525" s="38">
        <v>0</v>
      </c>
      <c r="M525" s="5">
        <v>1000</v>
      </c>
      <c r="N525" s="39" t="s">
        <v>739</v>
      </c>
      <c r="O525"/>
    </row>
    <row r="526" spans="1:15" ht="27" customHeight="1" x14ac:dyDescent="0.3">
      <c r="A526" s="11">
        <v>231</v>
      </c>
      <c r="B526" s="11">
        <v>30</v>
      </c>
      <c r="C526" s="116">
        <v>36</v>
      </c>
      <c r="D526" s="6">
        <v>12</v>
      </c>
      <c r="E526" s="6">
        <v>51</v>
      </c>
      <c r="F526" s="6">
        <v>54</v>
      </c>
      <c r="G526" s="38">
        <v>2950</v>
      </c>
      <c r="H526" s="38">
        <v>69300</v>
      </c>
      <c r="I526" s="38">
        <v>0</v>
      </c>
      <c r="J526" s="6">
        <v>0</v>
      </c>
      <c r="K526" s="38">
        <v>0</v>
      </c>
      <c r="L526" s="38">
        <v>0</v>
      </c>
      <c r="M526" s="5">
        <v>15000</v>
      </c>
      <c r="N526" s="39" t="s">
        <v>344</v>
      </c>
      <c r="O526"/>
    </row>
    <row r="527" spans="1:15" ht="27" customHeight="1" x14ac:dyDescent="0.3">
      <c r="A527" s="11">
        <v>231</v>
      </c>
      <c r="B527" s="11">
        <v>30</v>
      </c>
      <c r="C527" s="116">
        <v>36</v>
      </c>
      <c r="D527" s="6">
        <v>12</v>
      </c>
      <c r="E527" s="6">
        <v>51</v>
      </c>
      <c r="F527" s="6">
        <v>69</v>
      </c>
      <c r="G527" s="38">
        <v>2950</v>
      </c>
      <c r="H527" s="38">
        <v>69300</v>
      </c>
      <c r="I527" s="38">
        <v>0</v>
      </c>
      <c r="J527" s="6">
        <v>0</v>
      </c>
      <c r="K527" s="38">
        <v>0</v>
      </c>
      <c r="L527" s="38">
        <v>0</v>
      </c>
      <c r="M527" s="5">
        <v>50000</v>
      </c>
      <c r="N527" s="39" t="s">
        <v>369</v>
      </c>
      <c r="O527"/>
    </row>
    <row r="528" spans="1:15" ht="27" customHeight="1" x14ac:dyDescent="0.3">
      <c r="A528" s="11">
        <v>231</v>
      </c>
      <c r="B528" s="11">
        <v>30</v>
      </c>
      <c r="C528" s="116">
        <v>36</v>
      </c>
      <c r="D528" s="6">
        <v>12</v>
      </c>
      <c r="E528" s="6">
        <v>51</v>
      </c>
      <c r="F528" s="6">
        <v>52</v>
      </c>
      <c r="G528" s="38">
        <v>2950</v>
      </c>
      <c r="H528" s="38">
        <v>69300</v>
      </c>
      <c r="I528" s="38">
        <v>0</v>
      </c>
      <c r="J528" s="6">
        <v>0</v>
      </c>
      <c r="K528" s="38">
        <v>0</v>
      </c>
      <c r="L528" s="38">
        <v>0</v>
      </c>
      <c r="M528" s="5">
        <v>150000</v>
      </c>
      <c r="N528" s="39" t="s">
        <v>319</v>
      </c>
      <c r="O528"/>
    </row>
    <row r="529" spans="1:15" ht="27" customHeight="1" x14ac:dyDescent="0.3">
      <c r="A529" s="11">
        <v>231</v>
      </c>
      <c r="B529" s="11">
        <v>30</v>
      </c>
      <c r="C529" s="116">
        <v>36</v>
      </c>
      <c r="D529" s="6">
        <v>12</v>
      </c>
      <c r="E529" s="6">
        <v>51</v>
      </c>
      <c r="F529" s="6">
        <v>51</v>
      </c>
      <c r="G529" s="38">
        <v>2950</v>
      </c>
      <c r="H529" s="38">
        <v>69300</v>
      </c>
      <c r="I529" s="38">
        <v>0</v>
      </c>
      <c r="J529" s="6">
        <v>0</v>
      </c>
      <c r="K529" s="38">
        <v>0</v>
      </c>
      <c r="L529" s="38">
        <v>0</v>
      </c>
      <c r="M529" s="5">
        <v>135000</v>
      </c>
      <c r="N529" s="39" t="s">
        <v>307</v>
      </c>
      <c r="O529"/>
    </row>
    <row r="530" spans="1:15" ht="27" customHeight="1" x14ac:dyDescent="0.3">
      <c r="A530" s="11">
        <v>231</v>
      </c>
      <c r="B530" s="11">
        <v>30</v>
      </c>
      <c r="C530" s="116">
        <v>36</v>
      </c>
      <c r="D530" s="6">
        <v>12</v>
      </c>
      <c r="E530" s="6">
        <v>59</v>
      </c>
      <c r="F530" s="6">
        <v>9</v>
      </c>
      <c r="G530" s="38">
        <v>2950</v>
      </c>
      <c r="H530" s="38">
        <v>69300</v>
      </c>
      <c r="I530" s="38">
        <v>0</v>
      </c>
      <c r="J530" s="6">
        <v>0</v>
      </c>
      <c r="K530" s="38">
        <v>0</v>
      </c>
      <c r="L530" s="38">
        <v>0</v>
      </c>
      <c r="M530" s="5">
        <v>90000</v>
      </c>
      <c r="N530" s="39" t="s">
        <v>372</v>
      </c>
      <c r="O530"/>
    </row>
    <row r="531" spans="1:15" x14ac:dyDescent="0.3">
      <c r="A531" s="11">
        <v>231</v>
      </c>
      <c r="B531" s="11">
        <v>30</v>
      </c>
      <c r="C531" s="116">
        <v>36</v>
      </c>
      <c r="D531" s="6">
        <v>12</v>
      </c>
      <c r="E531" s="6">
        <v>51</v>
      </c>
      <c r="F531" s="6">
        <v>57</v>
      </c>
      <c r="G531" s="38">
        <v>2950</v>
      </c>
      <c r="H531" s="38">
        <v>69300</v>
      </c>
      <c r="I531" s="38">
        <v>0</v>
      </c>
      <c r="J531" s="6">
        <v>0</v>
      </c>
      <c r="K531" s="38">
        <v>0</v>
      </c>
      <c r="L531" s="38">
        <v>0</v>
      </c>
      <c r="M531" s="5">
        <v>110000</v>
      </c>
      <c r="N531" s="39" t="s">
        <v>742</v>
      </c>
      <c r="O531"/>
    </row>
    <row r="532" spans="1:15" x14ac:dyDescent="0.3">
      <c r="A532" s="11">
        <v>231</v>
      </c>
      <c r="B532" s="11">
        <v>30</v>
      </c>
      <c r="C532" s="116">
        <v>34</v>
      </c>
      <c r="D532" s="6">
        <v>12</v>
      </c>
      <c r="E532" s="6">
        <v>51</v>
      </c>
      <c r="F532" s="6">
        <v>54</v>
      </c>
      <c r="G532" s="38">
        <v>2950</v>
      </c>
      <c r="H532" s="38">
        <v>16432</v>
      </c>
      <c r="I532" s="38">
        <v>0</v>
      </c>
      <c r="J532" s="6">
        <v>0</v>
      </c>
      <c r="K532" s="38">
        <v>0</v>
      </c>
      <c r="L532" s="38">
        <v>0</v>
      </c>
      <c r="M532" s="5">
        <v>80000</v>
      </c>
      <c r="N532" s="39" t="s">
        <v>341</v>
      </c>
      <c r="O532"/>
    </row>
    <row r="533" spans="1:15" x14ac:dyDescent="0.3">
      <c r="A533" s="11">
        <v>231</v>
      </c>
      <c r="B533" s="11">
        <v>30</v>
      </c>
      <c r="C533" s="116">
        <v>34</v>
      </c>
      <c r="D533" s="6">
        <v>12</v>
      </c>
      <c r="E533" s="6">
        <v>51</v>
      </c>
      <c r="F533" s="6">
        <v>53</v>
      </c>
      <c r="G533" s="38">
        <v>2950</v>
      </c>
      <c r="H533" s="38">
        <v>16432</v>
      </c>
      <c r="I533" s="38">
        <v>0</v>
      </c>
      <c r="J533" s="6">
        <v>0</v>
      </c>
      <c r="K533" s="38">
        <v>0</v>
      </c>
      <c r="L533" s="38">
        <v>0</v>
      </c>
      <c r="M533" s="5">
        <v>200000</v>
      </c>
      <c r="N533" s="39" t="s">
        <v>326</v>
      </c>
      <c r="O533"/>
    </row>
    <row r="534" spans="1:15" x14ac:dyDescent="0.3">
      <c r="A534" s="11">
        <v>231</v>
      </c>
      <c r="B534" s="11">
        <v>30</v>
      </c>
      <c r="C534" s="116">
        <v>34</v>
      </c>
      <c r="D534" s="6">
        <v>12</v>
      </c>
      <c r="E534" s="6">
        <v>51</v>
      </c>
      <c r="F534" s="6">
        <v>51</v>
      </c>
      <c r="G534" s="38">
        <v>2950</v>
      </c>
      <c r="H534" s="38">
        <v>16432</v>
      </c>
      <c r="I534" s="38">
        <v>0</v>
      </c>
      <c r="J534" s="6">
        <v>0</v>
      </c>
      <c r="K534" s="38">
        <v>0</v>
      </c>
      <c r="L534" s="38">
        <v>0</v>
      </c>
      <c r="M534" s="5">
        <v>150000</v>
      </c>
      <c r="N534" s="39" t="s">
        <v>743</v>
      </c>
      <c r="O534"/>
    </row>
    <row r="535" spans="1:15" x14ac:dyDescent="0.3">
      <c r="A535" s="11">
        <v>231</v>
      </c>
      <c r="B535" s="11">
        <v>30</v>
      </c>
      <c r="C535" s="116">
        <v>36</v>
      </c>
      <c r="D535" s="6">
        <v>33</v>
      </c>
      <c r="E535" s="6">
        <v>51</v>
      </c>
      <c r="F535" s="6">
        <v>54</v>
      </c>
      <c r="G535" s="38">
        <v>2950</v>
      </c>
      <c r="H535" s="38">
        <v>0</v>
      </c>
      <c r="I535" s="38">
        <v>0</v>
      </c>
      <c r="J535" s="6">
        <v>0</v>
      </c>
      <c r="K535" s="38">
        <v>0</v>
      </c>
      <c r="L535" s="38">
        <v>0</v>
      </c>
      <c r="M535" s="5">
        <v>5000</v>
      </c>
      <c r="N535" s="39" t="s">
        <v>355</v>
      </c>
      <c r="O535"/>
    </row>
    <row r="536" spans="1:15" ht="21.6" customHeight="1" x14ac:dyDescent="0.3">
      <c r="A536" s="11">
        <v>231</v>
      </c>
      <c r="B536" s="11">
        <v>30</v>
      </c>
      <c r="C536" s="116">
        <v>37</v>
      </c>
      <c r="D536" s="6">
        <v>45</v>
      </c>
      <c r="E536" s="6">
        <v>51</v>
      </c>
      <c r="F536" s="6">
        <v>51</v>
      </c>
      <c r="G536" s="38">
        <v>2950</v>
      </c>
      <c r="H536" s="38">
        <v>20628</v>
      </c>
      <c r="I536" s="38">
        <v>0</v>
      </c>
      <c r="J536" s="6">
        <v>0</v>
      </c>
      <c r="K536" s="38">
        <v>0</v>
      </c>
      <c r="L536" s="38">
        <v>0</v>
      </c>
      <c r="M536" s="5">
        <v>35000</v>
      </c>
      <c r="N536" s="39" t="s">
        <v>744</v>
      </c>
      <c r="O536"/>
    </row>
    <row r="537" spans="1:15" x14ac:dyDescent="0.3">
      <c r="A537" s="11">
        <v>231</v>
      </c>
      <c r="B537" s="11">
        <v>30</v>
      </c>
      <c r="C537" s="116">
        <v>61</v>
      </c>
      <c r="D537" s="6">
        <v>71</v>
      </c>
      <c r="E537" s="6">
        <v>51</v>
      </c>
      <c r="F537" s="6">
        <v>63</v>
      </c>
      <c r="G537" s="38">
        <v>2950</v>
      </c>
      <c r="H537" s="38">
        <v>0</v>
      </c>
      <c r="I537" s="38">
        <v>0</v>
      </c>
      <c r="J537" s="6">
        <v>0</v>
      </c>
      <c r="K537" s="38">
        <v>0</v>
      </c>
      <c r="L537" s="38">
        <v>0</v>
      </c>
      <c r="M537" s="5">
        <v>1600000</v>
      </c>
      <c r="N537" s="39" t="s">
        <v>357</v>
      </c>
      <c r="O537"/>
    </row>
    <row r="538" spans="1:15" x14ac:dyDescent="0.3">
      <c r="A538" s="11">
        <v>231</v>
      </c>
      <c r="B538" s="11">
        <v>30</v>
      </c>
      <c r="C538" s="116">
        <v>36</v>
      </c>
      <c r="D538" s="6">
        <v>12</v>
      </c>
      <c r="E538" s="6">
        <v>51</v>
      </c>
      <c r="F538" s="6">
        <v>69</v>
      </c>
      <c r="G538" s="38">
        <v>2950</v>
      </c>
      <c r="H538" s="38">
        <v>69209</v>
      </c>
      <c r="I538" s="38">
        <v>0</v>
      </c>
      <c r="J538" s="6">
        <v>0</v>
      </c>
      <c r="K538" s="38">
        <v>0</v>
      </c>
      <c r="L538" s="38">
        <v>0</v>
      </c>
      <c r="M538" s="5">
        <v>20000</v>
      </c>
      <c r="N538" s="39" t="s">
        <v>745</v>
      </c>
      <c r="O538"/>
    </row>
    <row r="539" spans="1:15" x14ac:dyDescent="0.3">
      <c r="A539" s="11">
        <v>231</v>
      </c>
      <c r="B539" s="11">
        <v>30</v>
      </c>
      <c r="C539" s="116">
        <v>36</v>
      </c>
      <c r="D539" s="6">
        <v>39</v>
      </c>
      <c r="E539" s="6">
        <v>51</v>
      </c>
      <c r="F539" s="6">
        <v>64</v>
      </c>
      <c r="G539" s="38">
        <v>2950</v>
      </c>
      <c r="H539" s="38">
        <v>0</v>
      </c>
      <c r="I539" s="38">
        <v>0</v>
      </c>
      <c r="J539" s="6">
        <v>0</v>
      </c>
      <c r="K539" s="38">
        <v>0</v>
      </c>
      <c r="L539" s="38">
        <v>0</v>
      </c>
      <c r="M539" s="5">
        <v>150000</v>
      </c>
      <c r="N539" s="39" t="s">
        <v>363</v>
      </c>
      <c r="O539"/>
    </row>
    <row r="540" spans="1:15" x14ac:dyDescent="0.3">
      <c r="A540" s="11">
        <v>231</v>
      </c>
      <c r="B540" s="11">
        <v>30</v>
      </c>
      <c r="C540" s="116">
        <v>36</v>
      </c>
      <c r="D540" s="6">
        <v>39</v>
      </c>
      <c r="E540" s="6">
        <v>51</v>
      </c>
      <c r="F540" s="6">
        <v>66</v>
      </c>
      <c r="G540" s="38">
        <v>2950</v>
      </c>
      <c r="H540" s="38">
        <v>0</v>
      </c>
      <c r="I540" s="38">
        <v>0</v>
      </c>
      <c r="J540" s="6">
        <v>0</v>
      </c>
      <c r="K540" s="38">
        <v>0</v>
      </c>
      <c r="L540" s="38">
        <v>0</v>
      </c>
      <c r="M540" s="5">
        <v>7000</v>
      </c>
      <c r="N540" s="39" t="s">
        <v>365</v>
      </c>
      <c r="O540"/>
    </row>
    <row r="541" spans="1:15" x14ac:dyDescent="0.3">
      <c r="A541" s="11">
        <v>231</v>
      </c>
      <c r="B541" s="11">
        <v>30</v>
      </c>
      <c r="C541" s="116">
        <v>10</v>
      </c>
      <c r="D541" s="6">
        <v>14</v>
      </c>
      <c r="E541" s="6">
        <v>51</v>
      </c>
      <c r="F541" s="6">
        <v>54</v>
      </c>
      <c r="G541" s="38">
        <v>2950</v>
      </c>
      <c r="H541" s="38">
        <v>65739</v>
      </c>
      <c r="I541" s="38">
        <v>0</v>
      </c>
      <c r="J541" s="6">
        <v>0</v>
      </c>
      <c r="K541" s="38">
        <v>0</v>
      </c>
      <c r="L541" s="38">
        <v>0</v>
      </c>
      <c r="M541" s="5">
        <v>70000</v>
      </c>
      <c r="N541" s="39" t="s">
        <v>335</v>
      </c>
      <c r="O541"/>
    </row>
    <row r="542" spans="1:15" x14ac:dyDescent="0.3">
      <c r="A542" s="11">
        <v>231</v>
      </c>
      <c r="B542" s="11">
        <v>30</v>
      </c>
      <c r="C542" s="116">
        <v>10</v>
      </c>
      <c r="D542" s="6">
        <v>14</v>
      </c>
      <c r="E542" s="6">
        <v>51</v>
      </c>
      <c r="F542" s="6">
        <v>51</v>
      </c>
      <c r="G542" s="38">
        <v>2950</v>
      </c>
      <c r="H542" s="38">
        <v>65739</v>
      </c>
      <c r="I542" s="38">
        <v>0</v>
      </c>
      <c r="J542" s="6">
        <v>0</v>
      </c>
      <c r="K542" s="38">
        <v>0</v>
      </c>
      <c r="L542" s="38">
        <v>0</v>
      </c>
      <c r="M542" s="5">
        <v>20000</v>
      </c>
      <c r="N542" s="39" t="s">
        <v>301</v>
      </c>
      <c r="O542"/>
    </row>
    <row r="543" spans="1:15" x14ac:dyDescent="0.3">
      <c r="A543" s="11">
        <v>231</v>
      </c>
      <c r="B543" s="11">
        <v>30</v>
      </c>
      <c r="C543" s="116">
        <v>36</v>
      </c>
      <c r="D543" s="6">
        <v>13</v>
      </c>
      <c r="E543" s="6">
        <v>51</v>
      </c>
      <c r="F543" s="6">
        <v>54</v>
      </c>
      <c r="G543" s="38">
        <v>2950</v>
      </c>
      <c r="H543" s="38">
        <v>12001</v>
      </c>
      <c r="I543" s="38">
        <v>0</v>
      </c>
      <c r="J543" s="6">
        <v>0</v>
      </c>
      <c r="K543" s="38">
        <v>0</v>
      </c>
      <c r="L543" s="38">
        <v>0</v>
      </c>
      <c r="M543" s="5">
        <v>500000</v>
      </c>
      <c r="N543" s="39" t="s">
        <v>347</v>
      </c>
      <c r="O543"/>
    </row>
    <row r="544" spans="1:15" x14ac:dyDescent="0.3">
      <c r="A544" s="11">
        <v>231</v>
      </c>
      <c r="B544" s="11">
        <v>30</v>
      </c>
      <c r="C544" s="116">
        <v>36</v>
      </c>
      <c r="D544" s="6">
        <v>13</v>
      </c>
      <c r="E544" s="6">
        <v>51</v>
      </c>
      <c r="F544" s="6">
        <v>53</v>
      </c>
      <c r="G544" s="38">
        <v>2950</v>
      </c>
      <c r="H544" s="38">
        <v>12001</v>
      </c>
      <c r="I544" s="38">
        <v>0</v>
      </c>
      <c r="J544" s="6">
        <v>0</v>
      </c>
      <c r="K544" s="38">
        <v>0</v>
      </c>
      <c r="L544" s="38">
        <v>0</v>
      </c>
      <c r="M544" s="5">
        <v>600000</v>
      </c>
      <c r="N544" s="39" t="s">
        <v>330</v>
      </c>
      <c r="O544"/>
    </row>
    <row r="545" spans="1:15" x14ac:dyDescent="0.3">
      <c r="A545" s="11">
        <v>231</v>
      </c>
      <c r="B545" s="11">
        <v>30</v>
      </c>
      <c r="C545" s="116">
        <v>36</v>
      </c>
      <c r="D545" s="6">
        <v>13</v>
      </c>
      <c r="E545" s="6">
        <v>51</v>
      </c>
      <c r="F545" s="6">
        <v>51</v>
      </c>
      <c r="G545" s="38">
        <v>2950</v>
      </c>
      <c r="H545" s="38">
        <v>12001</v>
      </c>
      <c r="I545" s="38">
        <v>0</v>
      </c>
      <c r="J545" s="6">
        <v>0</v>
      </c>
      <c r="K545" s="38">
        <v>0</v>
      </c>
      <c r="L545" s="38">
        <v>0</v>
      </c>
      <c r="M545" s="5">
        <v>135000</v>
      </c>
      <c r="N545" s="39" t="s">
        <v>310</v>
      </c>
      <c r="O545"/>
    </row>
    <row r="546" spans="1:15" x14ac:dyDescent="0.3">
      <c r="A546" s="11">
        <v>231</v>
      </c>
      <c r="B546" s="11">
        <v>30</v>
      </c>
      <c r="C546" s="116">
        <v>36</v>
      </c>
      <c r="D546" s="6">
        <v>31</v>
      </c>
      <c r="E546" s="6">
        <v>51</v>
      </c>
      <c r="F546" s="6">
        <v>54</v>
      </c>
      <c r="G546" s="38">
        <v>2950</v>
      </c>
      <c r="H546" s="38">
        <v>69450</v>
      </c>
      <c r="I546" s="38">
        <v>0</v>
      </c>
      <c r="J546" s="6">
        <v>0</v>
      </c>
      <c r="K546" s="38">
        <v>0</v>
      </c>
      <c r="L546" s="38">
        <v>0</v>
      </c>
      <c r="M546" s="5">
        <v>300000</v>
      </c>
      <c r="N546" s="39" t="s">
        <v>354</v>
      </c>
      <c r="O546"/>
    </row>
    <row r="547" spans="1:15" x14ac:dyDescent="0.3">
      <c r="A547" s="11">
        <v>231</v>
      </c>
      <c r="B547" s="11">
        <v>30</v>
      </c>
      <c r="C547" s="116">
        <v>34</v>
      </c>
      <c r="D547" s="6">
        <v>12</v>
      </c>
      <c r="E547" s="6">
        <v>51</v>
      </c>
      <c r="F547" s="6">
        <v>54</v>
      </c>
      <c r="G547" s="38">
        <v>2950</v>
      </c>
      <c r="H547" s="38">
        <v>16807</v>
      </c>
      <c r="I547" s="38">
        <v>0</v>
      </c>
      <c r="J547" s="6">
        <v>0</v>
      </c>
      <c r="K547" s="38">
        <v>0</v>
      </c>
      <c r="L547" s="38">
        <v>0</v>
      </c>
      <c r="M547" s="5">
        <v>170000</v>
      </c>
      <c r="N547" s="39" t="s">
        <v>661</v>
      </c>
      <c r="O547"/>
    </row>
    <row r="548" spans="1:15" x14ac:dyDescent="0.3">
      <c r="A548" s="11">
        <v>231</v>
      </c>
      <c r="B548" s="11">
        <v>30</v>
      </c>
      <c r="C548" s="116">
        <v>34</v>
      </c>
      <c r="D548" s="6">
        <v>12</v>
      </c>
      <c r="E548" s="6">
        <v>51</v>
      </c>
      <c r="F548" s="6">
        <v>53</v>
      </c>
      <c r="G548" s="38">
        <v>2950</v>
      </c>
      <c r="H548" s="38">
        <v>16807</v>
      </c>
      <c r="I548" s="38">
        <v>0</v>
      </c>
      <c r="J548" s="6">
        <v>0</v>
      </c>
      <c r="K548" s="38">
        <v>0</v>
      </c>
      <c r="L548" s="38">
        <v>0</v>
      </c>
      <c r="M548" s="5">
        <v>60000</v>
      </c>
      <c r="N548" s="39" t="s">
        <v>662</v>
      </c>
      <c r="O548"/>
    </row>
    <row r="549" spans="1:15" x14ac:dyDescent="0.3">
      <c r="A549" s="11">
        <v>231</v>
      </c>
      <c r="B549" s="11">
        <v>30</v>
      </c>
      <c r="C549" s="116">
        <v>34</v>
      </c>
      <c r="D549" s="6">
        <v>12</v>
      </c>
      <c r="E549" s="6">
        <v>51</v>
      </c>
      <c r="F549" s="6">
        <v>51</v>
      </c>
      <c r="G549" s="38">
        <v>2950</v>
      </c>
      <c r="H549" s="38">
        <v>16807</v>
      </c>
      <c r="I549" s="38">
        <v>0</v>
      </c>
      <c r="J549" s="6">
        <v>0</v>
      </c>
      <c r="K549" s="38">
        <v>0</v>
      </c>
      <c r="L549" s="38">
        <v>0</v>
      </c>
      <c r="M549" s="5">
        <v>45000</v>
      </c>
      <c r="N549" s="39" t="s">
        <v>746</v>
      </c>
      <c r="O549"/>
    </row>
    <row r="550" spans="1:15" s="17" customFormat="1" x14ac:dyDescent="0.3">
      <c r="A550" s="11">
        <v>231</v>
      </c>
      <c r="B550" s="11">
        <v>30</v>
      </c>
      <c r="C550" s="116">
        <v>36</v>
      </c>
      <c r="D550" s="6">
        <v>13</v>
      </c>
      <c r="E550" s="6">
        <v>51</v>
      </c>
      <c r="F550" s="6">
        <v>54</v>
      </c>
      <c r="G550" s="38">
        <v>2950</v>
      </c>
      <c r="H550" s="38">
        <v>13001</v>
      </c>
      <c r="I550" s="38">
        <v>0</v>
      </c>
      <c r="J550" s="6">
        <v>0</v>
      </c>
      <c r="K550" s="38">
        <v>0</v>
      </c>
      <c r="L550" s="38">
        <v>0</v>
      </c>
      <c r="M550" s="5">
        <v>120000</v>
      </c>
      <c r="N550" s="39" t="s">
        <v>348</v>
      </c>
    </row>
    <row r="551" spans="1:15" s="17" customFormat="1" x14ac:dyDescent="0.3">
      <c r="A551" s="11">
        <v>231</v>
      </c>
      <c r="B551" s="11">
        <v>30</v>
      </c>
      <c r="C551" s="116">
        <v>36</v>
      </c>
      <c r="D551" s="6">
        <v>13</v>
      </c>
      <c r="E551" s="6">
        <v>51</v>
      </c>
      <c r="F551" s="6">
        <v>53</v>
      </c>
      <c r="G551" s="38">
        <v>2950</v>
      </c>
      <c r="H551" s="38">
        <v>13001</v>
      </c>
      <c r="I551" s="38">
        <v>0</v>
      </c>
      <c r="J551" s="6">
        <v>0</v>
      </c>
      <c r="K551" s="38">
        <v>0</v>
      </c>
      <c r="L551" s="38">
        <v>0</v>
      </c>
      <c r="M551" s="5">
        <v>220000</v>
      </c>
      <c r="N551" s="39" t="s">
        <v>331</v>
      </c>
    </row>
    <row r="552" spans="1:15" s="17" customFormat="1" x14ac:dyDescent="0.3">
      <c r="A552" s="11">
        <v>231</v>
      </c>
      <c r="B552" s="11">
        <v>30</v>
      </c>
      <c r="C552" s="116">
        <v>36</v>
      </c>
      <c r="D552" s="6">
        <v>13</v>
      </c>
      <c r="E552" s="6">
        <v>51</v>
      </c>
      <c r="F552" s="6">
        <v>51</v>
      </c>
      <c r="G552" s="38">
        <v>2950</v>
      </c>
      <c r="H552" s="38">
        <v>13001</v>
      </c>
      <c r="I552" s="38">
        <v>0</v>
      </c>
      <c r="J552" s="6">
        <v>0</v>
      </c>
      <c r="K552" s="38">
        <v>0</v>
      </c>
      <c r="L552" s="38">
        <v>0</v>
      </c>
      <c r="M552" s="5">
        <v>40000</v>
      </c>
      <c r="N552" s="39" t="s">
        <v>747</v>
      </c>
    </row>
    <row r="553" spans="1:15" x14ac:dyDescent="0.3">
      <c r="A553" s="11">
        <v>231</v>
      </c>
      <c r="B553" s="11">
        <v>30</v>
      </c>
      <c r="C553" s="116">
        <v>61</v>
      </c>
      <c r="D553" s="6">
        <v>71</v>
      </c>
      <c r="E553" s="6">
        <v>51</v>
      </c>
      <c r="F553" s="6">
        <v>92</v>
      </c>
      <c r="G553" s="38">
        <v>2950</v>
      </c>
      <c r="H553" s="38">
        <v>0</v>
      </c>
      <c r="I553" s="38">
        <v>0</v>
      </c>
      <c r="J553" s="6">
        <v>0</v>
      </c>
      <c r="K553" s="38">
        <v>0</v>
      </c>
      <c r="L553" s="38">
        <v>0</v>
      </c>
      <c r="M553" s="5">
        <v>40000</v>
      </c>
      <c r="N553" s="39" t="s">
        <v>370</v>
      </c>
      <c r="O553"/>
    </row>
    <row r="554" spans="1:15" x14ac:dyDescent="0.3">
      <c r="A554" s="11">
        <v>231</v>
      </c>
      <c r="B554" s="11">
        <v>30</v>
      </c>
      <c r="C554" s="116">
        <v>36</v>
      </c>
      <c r="D554" s="6">
        <v>13</v>
      </c>
      <c r="E554" s="6">
        <v>51</v>
      </c>
      <c r="F554" s="6">
        <v>54</v>
      </c>
      <c r="G554" s="38">
        <v>2950</v>
      </c>
      <c r="H554" s="38">
        <v>13800</v>
      </c>
      <c r="I554" s="38">
        <v>0</v>
      </c>
      <c r="J554" s="6">
        <v>0</v>
      </c>
      <c r="K554" s="38">
        <v>0</v>
      </c>
      <c r="L554" s="38">
        <v>0</v>
      </c>
      <c r="M554" s="5">
        <v>250000</v>
      </c>
      <c r="N554" s="39" t="s">
        <v>349</v>
      </c>
      <c r="O554"/>
    </row>
    <row r="555" spans="1:15" x14ac:dyDescent="0.3">
      <c r="A555" s="11">
        <v>231</v>
      </c>
      <c r="B555" s="11">
        <v>30</v>
      </c>
      <c r="C555" s="116">
        <v>36</v>
      </c>
      <c r="D555" s="6">
        <v>13</v>
      </c>
      <c r="E555" s="6">
        <v>51</v>
      </c>
      <c r="F555" s="6">
        <v>64</v>
      </c>
      <c r="G555" s="38">
        <v>2950</v>
      </c>
      <c r="H555" s="38">
        <v>13800</v>
      </c>
      <c r="I555" s="38">
        <v>0</v>
      </c>
      <c r="J555" s="6">
        <v>0</v>
      </c>
      <c r="K555" s="38">
        <v>0</v>
      </c>
      <c r="L555" s="38">
        <v>0</v>
      </c>
      <c r="M555" s="5">
        <v>1440</v>
      </c>
      <c r="N555" s="39" t="s">
        <v>361</v>
      </c>
      <c r="O555"/>
    </row>
    <row r="556" spans="1:15" x14ac:dyDescent="0.3">
      <c r="A556" s="11">
        <v>231</v>
      </c>
      <c r="B556" s="11">
        <v>30</v>
      </c>
      <c r="C556" s="116">
        <v>36</v>
      </c>
      <c r="D556" s="6">
        <v>13</v>
      </c>
      <c r="E556" s="6">
        <v>51</v>
      </c>
      <c r="F556" s="6">
        <v>52</v>
      </c>
      <c r="G556" s="38">
        <v>2950</v>
      </c>
      <c r="H556" s="38">
        <v>13800</v>
      </c>
      <c r="I556" s="38">
        <v>0</v>
      </c>
      <c r="J556" s="6">
        <v>0</v>
      </c>
      <c r="K556" s="38">
        <v>0</v>
      </c>
      <c r="L556" s="38">
        <v>0</v>
      </c>
      <c r="M556" s="5">
        <v>400000</v>
      </c>
      <c r="N556" s="39" t="s">
        <v>320</v>
      </c>
      <c r="O556"/>
    </row>
    <row r="557" spans="1:15" ht="28.2" customHeight="1" x14ac:dyDescent="0.3">
      <c r="A557" s="11">
        <v>231</v>
      </c>
      <c r="B557" s="11">
        <v>30</v>
      </c>
      <c r="C557" s="116">
        <v>36</v>
      </c>
      <c r="D557" s="6">
        <v>13</v>
      </c>
      <c r="E557" s="6">
        <v>51</v>
      </c>
      <c r="F557" s="6">
        <v>51</v>
      </c>
      <c r="G557" s="38">
        <v>2950</v>
      </c>
      <c r="H557" s="38">
        <v>13800</v>
      </c>
      <c r="I557" s="38">
        <v>0</v>
      </c>
      <c r="J557" s="6">
        <v>0</v>
      </c>
      <c r="K557" s="38">
        <v>0</v>
      </c>
      <c r="L557" s="38">
        <v>0</v>
      </c>
      <c r="M557" s="5">
        <v>450000</v>
      </c>
      <c r="N557" s="39" t="s">
        <v>311</v>
      </c>
      <c r="O557"/>
    </row>
    <row r="558" spans="1:15" x14ac:dyDescent="0.3">
      <c r="A558" s="11">
        <v>231</v>
      </c>
      <c r="B558" s="11">
        <v>30</v>
      </c>
      <c r="C558" s="116">
        <v>36</v>
      </c>
      <c r="D558" s="6">
        <v>13</v>
      </c>
      <c r="E558" s="6">
        <v>51</v>
      </c>
      <c r="F558" s="6">
        <v>54</v>
      </c>
      <c r="G558" s="38">
        <v>2950</v>
      </c>
      <c r="H558" s="38">
        <v>13801</v>
      </c>
      <c r="I558" s="38">
        <v>0</v>
      </c>
      <c r="J558" s="6">
        <v>0</v>
      </c>
      <c r="K558" s="38">
        <v>0</v>
      </c>
      <c r="L558" s="38">
        <v>0</v>
      </c>
      <c r="M558" s="5">
        <v>500000</v>
      </c>
      <c r="N558" s="39" t="s">
        <v>350</v>
      </c>
      <c r="O558"/>
    </row>
    <row r="559" spans="1:15" x14ac:dyDescent="0.3">
      <c r="A559" s="11">
        <v>231</v>
      </c>
      <c r="B559" s="11">
        <v>30</v>
      </c>
      <c r="C559" s="116">
        <v>36</v>
      </c>
      <c r="D559" s="6">
        <v>13</v>
      </c>
      <c r="E559" s="6">
        <v>51</v>
      </c>
      <c r="F559" s="6">
        <v>64</v>
      </c>
      <c r="G559" s="38">
        <v>2950</v>
      </c>
      <c r="H559" s="38">
        <v>13801</v>
      </c>
      <c r="I559" s="38">
        <v>0</v>
      </c>
      <c r="J559" s="6">
        <v>0</v>
      </c>
      <c r="K559" s="38">
        <v>0</v>
      </c>
      <c r="L559" s="38">
        <v>0</v>
      </c>
      <c r="M559" s="5">
        <v>3200</v>
      </c>
      <c r="N559" s="39" t="s">
        <v>362</v>
      </c>
      <c r="O559"/>
    </row>
    <row r="560" spans="1:15" x14ac:dyDescent="0.3">
      <c r="A560" s="11">
        <v>231</v>
      </c>
      <c r="B560" s="11">
        <v>30</v>
      </c>
      <c r="C560" s="116">
        <v>36</v>
      </c>
      <c r="D560" s="6">
        <v>13</v>
      </c>
      <c r="E560" s="6">
        <v>51</v>
      </c>
      <c r="F560" s="6">
        <v>51</v>
      </c>
      <c r="G560" s="38">
        <v>2950</v>
      </c>
      <c r="H560" s="38">
        <v>13801</v>
      </c>
      <c r="I560" s="38">
        <v>0</v>
      </c>
      <c r="J560" s="6">
        <v>0</v>
      </c>
      <c r="K560" s="38">
        <v>0</v>
      </c>
      <c r="L560" s="38">
        <v>0</v>
      </c>
      <c r="M560" s="5">
        <v>210000</v>
      </c>
      <c r="N560" s="39" t="s">
        <v>312</v>
      </c>
      <c r="O560"/>
    </row>
    <row r="561" spans="1:15" x14ac:dyDescent="0.3">
      <c r="A561" s="11">
        <v>231</v>
      </c>
      <c r="B561" s="11">
        <v>30</v>
      </c>
      <c r="C561" s="116">
        <v>36</v>
      </c>
      <c r="D561" s="6">
        <v>13</v>
      </c>
      <c r="E561" s="6">
        <v>51</v>
      </c>
      <c r="F561" s="6">
        <v>54</v>
      </c>
      <c r="G561" s="38">
        <v>2950</v>
      </c>
      <c r="H561" s="38">
        <v>11001</v>
      </c>
      <c r="I561" s="38">
        <v>0</v>
      </c>
      <c r="J561" s="6">
        <v>0</v>
      </c>
      <c r="K561" s="38">
        <v>0</v>
      </c>
      <c r="L561" s="38">
        <v>0</v>
      </c>
      <c r="M561" s="5">
        <v>65000</v>
      </c>
      <c r="N561" s="39" t="s">
        <v>345</v>
      </c>
      <c r="O561"/>
    </row>
    <row r="562" spans="1:15" x14ac:dyDescent="0.3">
      <c r="A562" s="11">
        <v>231</v>
      </c>
      <c r="B562" s="11">
        <v>30</v>
      </c>
      <c r="C562" s="116">
        <v>36</v>
      </c>
      <c r="D562" s="6">
        <v>13</v>
      </c>
      <c r="E562" s="6">
        <v>51</v>
      </c>
      <c r="F562" s="6">
        <v>53</v>
      </c>
      <c r="G562" s="38">
        <v>2950</v>
      </c>
      <c r="H562" s="38">
        <v>11001</v>
      </c>
      <c r="I562" s="38">
        <v>0</v>
      </c>
      <c r="J562" s="6">
        <v>0</v>
      </c>
      <c r="K562" s="38">
        <v>0</v>
      </c>
      <c r="L562" s="38">
        <v>0</v>
      </c>
      <c r="M562" s="5">
        <v>135000</v>
      </c>
      <c r="N562" s="39" t="s">
        <v>328</v>
      </c>
      <c r="O562"/>
    </row>
    <row r="563" spans="1:15" x14ac:dyDescent="0.3">
      <c r="A563" s="11">
        <v>231</v>
      </c>
      <c r="B563" s="11">
        <v>30</v>
      </c>
      <c r="C563" s="116">
        <v>36</v>
      </c>
      <c r="D563" s="6">
        <v>13</v>
      </c>
      <c r="E563" s="6">
        <v>51</v>
      </c>
      <c r="F563" s="6">
        <v>51</v>
      </c>
      <c r="G563" s="38">
        <v>2950</v>
      </c>
      <c r="H563" s="38">
        <v>11001</v>
      </c>
      <c r="I563" s="38">
        <v>0</v>
      </c>
      <c r="J563" s="6">
        <v>0</v>
      </c>
      <c r="K563" s="38">
        <v>0</v>
      </c>
      <c r="L563" s="38">
        <v>0</v>
      </c>
      <c r="M563" s="5">
        <v>20000</v>
      </c>
      <c r="N563" s="39" t="s">
        <v>308</v>
      </c>
      <c r="O563"/>
    </row>
    <row r="564" spans="1:15" x14ac:dyDescent="0.3">
      <c r="A564" s="11">
        <v>231</v>
      </c>
      <c r="B564" s="11">
        <v>30</v>
      </c>
      <c r="C564" s="116">
        <v>36</v>
      </c>
      <c r="D564" s="6">
        <v>13</v>
      </c>
      <c r="E564" s="6">
        <v>51</v>
      </c>
      <c r="F564" s="6">
        <v>54</v>
      </c>
      <c r="G564" s="38">
        <v>2950</v>
      </c>
      <c r="H564" s="38">
        <v>11630</v>
      </c>
      <c r="I564" s="38">
        <v>0</v>
      </c>
      <c r="J564" s="6">
        <v>0</v>
      </c>
      <c r="K564" s="38">
        <v>0</v>
      </c>
      <c r="L564" s="38">
        <v>0</v>
      </c>
      <c r="M564" s="5">
        <v>520000</v>
      </c>
      <c r="N564" s="39" t="s">
        <v>346</v>
      </c>
      <c r="O564"/>
    </row>
    <row r="565" spans="1:15" x14ac:dyDescent="0.3">
      <c r="A565" s="11">
        <v>231</v>
      </c>
      <c r="B565" s="11">
        <v>30</v>
      </c>
      <c r="C565" s="116">
        <v>36</v>
      </c>
      <c r="D565" s="6">
        <v>13</v>
      </c>
      <c r="E565" s="6">
        <v>51</v>
      </c>
      <c r="F565" s="6">
        <v>53</v>
      </c>
      <c r="G565" s="38">
        <v>2950</v>
      </c>
      <c r="H565" s="38">
        <v>11630</v>
      </c>
      <c r="I565" s="38">
        <v>0</v>
      </c>
      <c r="J565" s="6">
        <v>0</v>
      </c>
      <c r="K565" s="38">
        <v>0</v>
      </c>
      <c r="L565" s="38">
        <v>0</v>
      </c>
      <c r="M565" s="5">
        <v>650000</v>
      </c>
      <c r="N565" s="39" t="s">
        <v>329</v>
      </c>
      <c r="O565"/>
    </row>
    <row r="566" spans="1:15" x14ac:dyDescent="0.3">
      <c r="A566" s="11">
        <v>231</v>
      </c>
      <c r="B566" s="11">
        <v>30</v>
      </c>
      <c r="C566" s="116">
        <v>36</v>
      </c>
      <c r="D566" s="6">
        <v>13</v>
      </c>
      <c r="E566" s="6">
        <v>51</v>
      </c>
      <c r="F566" s="6">
        <v>51</v>
      </c>
      <c r="G566" s="38">
        <v>2950</v>
      </c>
      <c r="H566" s="38">
        <v>11630</v>
      </c>
      <c r="I566" s="38">
        <v>0</v>
      </c>
      <c r="J566" s="6">
        <v>0</v>
      </c>
      <c r="K566" s="38">
        <v>0</v>
      </c>
      <c r="L566" s="38">
        <v>0</v>
      </c>
      <c r="M566" s="5">
        <v>160000</v>
      </c>
      <c r="N566" s="39" t="s">
        <v>309</v>
      </c>
      <c r="O566"/>
    </row>
    <row r="567" spans="1:15" x14ac:dyDescent="0.3">
      <c r="A567" s="11">
        <v>231</v>
      </c>
      <c r="B567" s="11">
        <v>30</v>
      </c>
      <c r="C567" s="116">
        <v>37</v>
      </c>
      <c r="D567" s="6">
        <v>45</v>
      </c>
      <c r="E567" s="6">
        <v>51</v>
      </c>
      <c r="F567" s="6">
        <v>51</v>
      </c>
      <c r="G567" s="38">
        <v>2950</v>
      </c>
      <c r="H567" s="38">
        <v>20633</v>
      </c>
      <c r="I567" s="38">
        <v>0</v>
      </c>
      <c r="J567" s="6">
        <v>0</v>
      </c>
      <c r="K567" s="38">
        <v>0</v>
      </c>
      <c r="L567" s="38">
        <v>0</v>
      </c>
      <c r="M567" s="5">
        <v>120000</v>
      </c>
      <c r="N567" s="39" t="s">
        <v>748</v>
      </c>
      <c r="O567"/>
    </row>
    <row r="568" spans="1:15" x14ac:dyDescent="0.3">
      <c r="A568" s="11">
        <v>231</v>
      </c>
      <c r="B568" s="11">
        <v>30</v>
      </c>
      <c r="C568" s="116">
        <v>36</v>
      </c>
      <c r="D568" s="6">
        <v>12</v>
      </c>
      <c r="E568" s="6">
        <v>51</v>
      </c>
      <c r="F568" s="6">
        <v>62</v>
      </c>
      <c r="G568" s="38">
        <v>2950</v>
      </c>
      <c r="H568" s="38">
        <v>0</v>
      </c>
      <c r="I568" s="38">
        <v>0</v>
      </c>
      <c r="J568" s="6">
        <v>0</v>
      </c>
      <c r="K568" s="38">
        <v>0</v>
      </c>
      <c r="L568" s="38">
        <v>0</v>
      </c>
      <c r="M568" s="5">
        <v>400</v>
      </c>
      <c r="N568" s="39" t="s">
        <v>356</v>
      </c>
      <c r="O568"/>
    </row>
    <row r="569" spans="1:15" x14ac:dyDescent="0.3">
      <c r="A569" s="11">
        <v>231</v>
      </c>
      <c r="B569" s="11">
        <v>30</v>
      </c>
      <c r="C569" s="116">
        <v>34</v>
      </c>
      <c r="D569" s="6">
        <v>12</v>
      </c>
      <c r="E569" s="6">
        <v>51</v>
      </c>
      <c r="F569" s="6">
        <v>54</v>
      </c>
      <c r="G569" s="38">
        <v>2950</v>
      </c>
      <c r="H569" s="38">
        <v>16420</v>
      </c>
      <c r="I569" s="38">
        <v>0</v>
      </c>
      <c r="J569" s="6">
        <v>0</v>
      </c>
      <c r="K569" s="38">
        <v>0</v>
      </c>
      <c r="L569" s="38">
        <v>0</v>
      </c>
      <c r="M569" s="5">
        <v>1000000</v>
      </c>
      <c r="N569" s="39" t="s">
        <v>340</v>
      </c>
      <c r="O569"/>
    </row>
    <row r="570" spans="1:15" x14ac:dyDescent="0.3">
      <c r="A570" s="11">
        <v>231</v>
      </c>
      <c r="B570" s="11">
        <v>30</v>
      </c>
      <c r="C570" s="116">
        <v>34</v>
      </c>
      <c r="D570" s="6">
        <v>12</v>
      </c>
      <c r="E570" s="6">
        <v>51</v>
      </c>
      <c r="F570" s="6">
        <v>53</v>
      </c>
      <c r="G570" s="38">
        <v>2950</v>
      </c>
      <c r="H570" s="38">
        <v>16420</v>
      </c>
      <c r="I570" s="38">
        <v>0</v>
      </c>
      <c r="J570" s="6">
        <v>0</v>
      </c>
      <c r="K570" s="38">
        <v>0</v>
      </c>
      <c r="L570" s="38">
        <v>0</v>
      </c>
      <c r="M570" s="5">
        <v>370000</v>
      </c>
      <c r="N570" s="39" t="s">
        <v>325</v>
      </c>
      <c r="O570"/>
    </row>
    <row r="571" spans="1:15" x14ac:dyDescent="0.3">
      <c r="A571" s="11">
        <v>231</v>
      </c>
      <c r="B571" s="11">
        <v>30</v>
      </c>
      <c r="C571" s="116">
        <v>34</v>
      </c>
      <c r="D571" s="6">
        <v>12</v>
      </c>
      <c r="E571" s="6">
        <v>51</v>
      </c>
      <c r="F571" s="6">
        <v>51</v>
      </c>
      <c r="G571" s="38">
        <v>2950</v>
      </c>
      <c r="H571" s="38">
        <v>16420</v>
      </c>
      <c r="I571" s="38">
        <v>0</v>
      </c>
      <c r="J571" s="6">
        <v>0</v>
      </c>
      <c r="K571" s="38">
        <v>0</v>
      </c>
      <c r="L571" s="38">
        <v>0</v>
      </c>
      <c r="M571" s="5">
        <v>35000</v>
      </c>
      <c r="N571" s="39" t="s">
        <v>305</v>
      </c>
      <c r="O571"/>
    </row>
    <row r="572" spans="1:15" x14ac:dyDescent="0.3">
      <c r="A572" s="11">
        <v>231</v>
      </c>
      <c r="B572" s="11">
        <v>30</v>
      </c>
      <c r="C572" s="116">
        <v>36</v>
      </c>
      <c r="D572" s="6">
        <v>12</v>
      </c>
      <c r="E572" s="6">
        <v>51</v>
      </c>
      <c r="F572" s="6">
        <v>37</v>
      </c>
      <c r="G572" s="38">
        <v>2956</v>
      </c>
      <c r="H572" s="38">
        <v>0</v>
      </c>
      <c r="I572" s="38">
        <v>0</v>
      </c>
      <c r="J572" s="6">
        <v>0</v>
      </c>
      <c r="K572" s="38">
        <v>0</v>
      </c>
      <c r="L572" s="38">
        <v>0</v>
      </c>
      <c r="M572" s="5">
        <v>15000</v>
      </c>
      <c r="N572" s="39" t="s">
        <v>377</v>
      </c>
      <c r="O572"/>
    </row>
    <row r="573" spans="1:15" x14ac:dyDescent="0.3">
      <c r="A573" s="11">
        <v>231</v>
      </c>
      <c r="B573" s="11">
        <v>30</v>
      </c>
      <c r="C573" s="116">
        <v>36</v>
      </c>
      <c r="D573" s="6">
        <v>12</v>
      </c>
      <c r="E573" s="6">
        <v>51</v>
      </c>
      <c r="F573" s="6">
        <v>39</v>
      </c>
      <c r="G573" s="38">
        <v>2956</v>
      </c>
      <c r="H573" s="38">
        <v>0</v>
      </c>
      <c r="I573" s="38">
        <v>0</v>
      </c>
      <c r="J573" s="6">
        <v>0</v>
      </c>
      <c r="K573" s="38">
        <v>0</v>
      </c>
      <c r="L573" s="38">
        <v>0</v>
      </c>
      <c r="M573" s="5">
        <v>3000</v>
      </c>
      <c r="N573" s="39" t="s">
        <v>384</v>
      </c>
      <c r="O573"/>
    </row>
    <row r="574" spans="1:15" x14ac:dyDescent="0.3">
      <c r="A574" s="11">
        <v>231</v>
      </c>
      <c r="B574" s="11">
        <v>30</v>
      </c>
      <c r="C574" s="116">
        <v>36</v>
      </c>
      <c r="D574" s="6">
        <v>12</v>
      </c>
      <c r="E574" s="6">
        <v>51</v>
      </c>
      <c r="F574" s="6">
        <v>71</v>
      </c>
      <c r="G574" s="38">
        <v>2956</v>
      </c>
      <c r="H574" s="38">
        <v>0</v>
      </c>
      <c r="I574" s="38">
        <v>0</v>
      </c>
      <c r="J574" s="6">
        <v>0</v>
      </c>
      <c r="K574" s="38">
        <v>0</v>
      </c>
      <c r="L574" s="38">
        <v>0</v>
      </c>
      <c r="M574" s="5">
        <v>1800000</v>
      </c>
      <c r="N574" s="39" t="s">
        <v>424</v>
      </c>
      <c r="O574"/>
    </row>
    <row r="575" spans="1:15" x14ac:dyDescent="0.3">
      <c r="A575" s="11">
        <v>231</v>
      </c>
      <c r="B575" s="11">
        <v>30</v>
      </c>
      <c r="C575" s="116">
        <v>36</v>
      </c>
      <c r="D575" s="6">
        <v>12</v>
      </c>
      <c r="E575" s="6">
        <v>51</v>
      </c>
      <c r="F575" s="6">
        <v>69</v>
      </c>
      <c r="G575" s="38">
        <v>2956</v>
      </c>
      <c r="H575" s="38">
        <v>0</v>
      </c>
      <c r="I575" s="38">
        <v>0</v>
      </c>
      <c r="J575" s="6">
        <v>0</v>
      </c>
      <c r="K575" s="38">
        <v>0</v>
      </c>
      <c r="L575" s="38">
        <v>0</v>
      </c>
      <c r="M575" s="5">
        <v>800000</v>
      </c>
      <c r="N575" s="39" t="s">
        <v>405</v>
      </c>
      <c r="O575"/>
    </row>
    <row r="576" spans="1:15" s="42" customFormat="1" x14ac:dyDescent="0.3">
      <c r="A576" s="11">
        <v>231</v>
      </c>
      <c r="B576" s="11">
        <v>30</v>
      </c>
      <c r="C576" s="116">
        <v>36</v>
      </c>
      <c r="D576" s="6">
        <v>13</v>
      </c>
      <c r="E576" s="6">
        <v>51</v>
      </c>
      <c r="F576" s="6">
        <v>69</v>
      </c>
      <c r="G576" s="6">
        <v>2956</v>
      </c>
      <c r="H576" s="6">
        <v>15001</v>
      </c>
      <c r="I576" s="6">
        <v>0</v>
      </c>
      <c r="J576" s="6">
        <v>0</v>
      </c>
      <c r="K576" s="6">
        <v>0</v>
      </c>
      <c r="L576" s="6">
        <v>0</v>
      </c>
      <c r="M576" s="5">
        <v>15000</v>
      </c>
      <c r="N576" s="3" t="s">
        <v>663</v>
      </c>
    </row>
    <row r="577" spans="1:15" x14ac:dyDescent="0.3">
      <c r="A577" s="11">
        <v>231</v>
      </c>
      <c r="B577" s="11">
        <v>30</v>
      </c>
      <c r="C577" s="116">
        <v>33</v>
      </c>
      <c r="D577" s="6">
        <v>22</v>
      </c>
      <c r="E577" s="6">
        <v>51</v>
      </c>
      <c r="F577" s="6">
        <v>37</v>
      </c>
      <c r="G577" s="38">
        <v>2956</v>
      </c>
      <c r="H577" s="38">
        <v>11003</v>
      </c>
      <c r="I577" s="38">
        <v>0</v>
      </c>
      <c r="J577" s="6">
        <v>0</v>
      </c>
      <c r="K577" s="38">
        <v>0</v>
      </c>
      <c r="L577" s="38">
        <v>39</v>
      </c>
      <c r="M577" s="5">
        <v>2000</v>
      </c>
      <c r="N577" s="39" t="s">
        <v>374</v>
      </c>
      <c r="O577"/>
    </row>
    <row r="578" spans="1:15" x14ac:dyDescent="0.3">
      <c r="A578" s="11">
        <v>231</v>
      </c>
      <c r="B578" s="11">
        <v>30</v>
      </c>
      <c r="C578" s="116">
        <v>33</v>
      </c>
      <c r="D578" s="6">
        <v>22</v>
      </c>
      <c r="E578" s="6">
        <v>51</v>
      </c>
      <c r="F578" s="6">
        <v>71</v>
      </c>
      <c r="G578" s="38">
        <v>2956</v>
      </c>
      <c r="H578" s="38">
        <v>11003</v>
      </c>
      <c r="I578" s="38">
        <v>0</v>
      </c>
      <c r="J578" s="6">
        <v>0</v>
      </c>
      <c r="K578" s="38">
        <v>0</v>
      </c>
      <c r="L578" s="38">
        <v>39</v>
      </c>
      <c r="M578" s="5">
        <v>20000</v>
      </c>
      <c r="N578" s="39" t="s">
        <v>418</v>
      </c>
      <c r="O578"/>
    </row>
    <row r="579" spans="1:15" x14ac:dyDescent="0.3">
      <c r="A579" s="11">
        <v>231</v>
      </c>
      <c r="B579" s="11">
        <v>30</v>
      </c>
      <c r="C579" s="116">
        <v>33</v>
      </c>
      <c r="D579" s="6">
        <v>22</v>
      </c>
      <c r="E579" s="6">
        <v>51</v>
      </c>
      <c r="F579" s="6">
        <v>69</v>
      </c>
      <c r="G579" s="38">
        <v>2956</v>
      </c>
      <c r="H579" s="38">
        <v>11003</v>
      </c>
      <c r="I579" s="38">
        <v>0</v>
      </c>
      <c r="J579" s="6">
        <v>0</v>
      </c>
      <c r="K579" s="38">
        <v>0</v>
      </c>
      <c r="L579" s="38">
        <v>39</v>
      </c>
      <c r="M579" s="5">
        <v>250000</v>
      </c>
      <c r="N579" s="39" t="s">
        <v>475</v>
      </c>
      <c r="O579"/>
    </row>
    <row r="580" spans="1:15" x14ac:dyDescent="0.3">
      <c r="A580" s="11">
        <v>231</v>
      </c>
      <c r="B580" s="11">
        <v>30</v>
      </c>
      <c r="C580" s="116">
        <v>36</v>
      </c>
      <c r="D580" s="6">
        <v>13</v>
      </c>
      <c r="E580" s="6">
        <v>51</v>
      </c>
      <c r="F580" s="6">
        <v>37</v>
      </c>
      <c r="G580" s="38">
        <v>2956</v>
      </c>
      <c r="H580" s="38">
        <v>0</v>
      </c>
      <c r="I580" s="38">
        <v>0</v>
      </c>
      <c r="J580" s="6">
        <v>0</v>
      </c>
      <c r="K580" s="38">
        <v>0</v>
      </c>
      <c r="L580" s="38">
        <v>0</v>
      </c>
      <c r="M580" s="5">
        <v>15000</v>
      </c>
      <c r="N580" s="39" t="s">
        <v>664</v>
      </c>
      <c r="O580"/>
    </row>
    <row r="581" spans="1:15" x14ac:dyDescent="0.3">
      <c r="A581" s="11">
        <v>231</v>
      </c>
      <c r="B581" s="11">
        <v>30</v>
      </c>
      <c r="C581" s="116">
        <v>43</v>
      </c>
      <c r="D581" s="6">
        <v>51</v>
      </c>
      <c r="E581" s="6">
        <v>51</v>
      </c>
      <c r="F581" s="6">
        <v>39</v>
      </c>
      <c r="G581" s="38">
        <v>2956</v>
      </c>
      <c r="H581" s="38">
        <v>19556</v>
      </c>
      <c r="I581" s="38">
        <v>0</v>
      </c>
      <c r="J581" s="6">
        <v>0</v>
      </c>
      <c r="K581" s="38">
        <v>0</v>
      </c>
      <c r="L581" s="38">
        <v>0</v>
      </c>
      <c r="M581" s="5">
        <v>500</v>
      </c>
      <c r="N581" s="39" t="s">
        <v>392</v>
      </c>
      <c r="O581"/>
    </row>
    <row r="582" spans="1:15" x14ac:dyDescent="0.3">
      <c r="A582" s="11">
        <v>231</v>
      </c>
      <c r="B582" s="11">
        <v>30</v>
      </c>
      <c r="C582" s="116">
        <v>43</v>
      </c>
      <c r="D582" s="6">
        <v>51</v>
      </c>
      <c r="E582" s="6">
        <v>51</v>
      </c>
      <c r="F582" s="6">
        <v>62</v>
      </c>
      <c r="G582" s="38">
        <v>2956</v>
      </c>
      <c r="H582" s="38">
        <v>19556</v>
      </c>
      <c r="I582" s="38">
        <v>0</v>
      </c>
      <c r="J582" s="6">
        <v>0</v>
      </c>
      <c r="K582" s="38">
        <v>0</v>
      </c>
      <c r="L582" s="38">
        <v>0</v>
      </c>
      <c r="M582" s="5">
        <v>2000</v>
      </c>
      <c r="N582" s="39" t="s">
        <v>665</v>
      </c>
      <c r="O582"/>
    </row>
    <row r="583" spans="1:15" x14ac:dyDescent="0.3">
      <c r="A583" s="11">
        <v>231</v>
      </c>
      <c r="B583" s="11">
        <v>30</v>
      </c>
      <c r="C583" s="116">
        <v>43</v>
      </c>
      <c r="D583" s="6">
        <v>51</v>
      </c>
      <c r="E583" s="6">
        <v>51</v>
      </c>
      <c r="F583" s="6">
        <v>71</v>
      </c>
      <c r="G583" s="38">
        <v>2956</v>
      </c>
      <c r="H583" s="38">
        <v>19556</v>
      </c>
      <c r="I583" s="38">
        <v>0</v>
      </c>
      <c r="J583" s="6">
        <v>0</v>
      </c>
      <c r="K583" s="38">
        <v>0</v>
      </c>
      <c r="L583" s="38">
        <v>0</v>
      </c>
      <c r="M583" s="5">
        <v>30000</v>
      </c>
      <c r="N583" s="39" t="s">
        <v>434</v>
      </c>
      <c r="O583"/>
    </row>
    <row r="584" spans="1:15" x14ac:dyDescent="0.3">
      <c r="A584" s="11">
        <v>231</v>
      </c>
      <c r="B584" s="11">
        <v>30</v>
      </c>
      <c r="C584" s="116">
        <v>43</v>
      </c>
      <c r="D584" s="6">
        <v>51</v>
      </c>
      <c r="E584" s="6">
        <v>51</v>
      </c>
      <c r="F584" s="6">
        <v>64</v>
      </c>
      <c r="G584" s="38">
        <v>2956</v>
      </c>
      <c r="H584" s="38">
        <v>19556</v>
      </c>
      <c r="I584" s="38">
        <v>0</v>
      </c>
      <c r="J584" s="6">
        <v>0</v>
      </c>
      <c r="K584" s="38">
        <v>0</v>
      </c>
      <c r="L584" s="38">
        <v>0</v>
      </c>
      <c r="M584" s="5">
        <v>3700</v>
      </c>
      <c r="N584" s="39" t="s">
        <v>396</v>
      </c>
      <c r="O584"/>
    </row>
    <row r="585" spans="1:15" x14ac:dyDescent="0.3">
      <c r="A585" s="11">
        <v>231</v>
      </c>
      <c r="B585" s="11">
        <v>30</v>
      </c>
      <c r="C585" s="116">
        <v>43</v>
      </c>
      <c r="D585" s="6">
        <v>51</v>
      </c>
      <c r="E585" s="6">
        <v>51</v>
      </c>
      <c r="F585" s="6">
        <v>69</v>
      </c>
      <c r="G585" s="38">
        <v>2956</v>
      </c>
      <c r="H585" s="38">
        <v>19556</v>
      </c>
      <c r="I585" s="38">
        <v>0</v>
      </c>
      <c r="J585" s="6">
        <v>0</v>
      </c>
      <c r="K585" s="38">
        <v>0</v>
      </c>
      <c r="L585" s="38">
        <v>0</v>
      </c>
      <c r="M585" s="5">
        <v>300000</v>
      </c>
      <c r="N585" s="39" t="s">
        <v>412</v>
      </c>
      <c r="O585"/>
    </row>
    <row r="586" spans="1:15" x14ac:dyDescent="0.3">
      <c r="A586" s="11">
        <v>231</v>
      </c>
      <c r="B586" s="11">
        <v>30</v>
      </c>
      <c r="C586" s="116">
        <v>34</v>
      </c>
      <c r="D586" s="6">
        <v>12</v>
      </c>
      <c r="E586" s="6">
        <v>51</v>
      </c>
      <c r="F586" s="6">
        <v>39</v>
      </c>
      <c r="G586" s="38">
        <v>2956</v>
      </c>
      <c r="H586" s="38">
        <v>16600</v>
      </c>
      <c r="I586" s="38">
        <v>0</v>
      </c>
      <c r="J586" s="6">
        <v>0</v>
      </c>
      <c r="K586" s="38">
        <v>0</v>
      </c>
      <c r="L586" s="38">
        <v>0</v>
      </c>
      <c r="M586" s="5">
        <v>5000</v>
      </c>
      <c r="N586" s="39" t="s">
        <v>383</v>
      </c>
      <c r="O586"/>
    </row>
    <row r="587" spans="1:15" x14ac:dyDescent="0.3">
      <c r="A587" s="11">
        <v>231</v>
      </c>
      <c r="B587" s="11">
        <v>30</v>
      </c>
      <c r="C587" s="116">
        <v>34</v>
      </c>
      <c r="D587" s="6">
        <v>12</v>
      </c>
      <c r="E587" s="6">
        <v>51</v>
      </c>
      <c r="F587" s="6">
        <v>71</v>
      </c>
      <c r="G587" s="38">
        <v>2956</v>
      </c>
      <c r="H587" s="38">
        <v>16600</v>
      </c>
      <c r="I587" s="38">
        <v>0</v>
      </c>
      <c r="J587" s="6">
        <v>0</v>
      </c>
      <c r="K587" s="38">
        <v>0</v>
      </c>
      <c r="L587" s="38">
        <v>0</v>
      </c>
      <c r="M587" s="5">
        <v>50000</v>
      </c>
      <c r="N587" s="39" t="s">
        <v>423</v>
      </c>
      <c r="O587"/>
    </row>
    <row r="588" spans="1:15" x14ac:dyDescent="0.3">
      <c r="A588" s="11">
        <v>231</v>
      </c>
      <c r="B588" s="11">
        <v>30</v>
      </c>
      <c r="C588" s="116">
        <v>34</v>
      </c>
      <c r="D588" s="6">
        <v>12</v>
      </c>
      <c r="E588" s="6">
        <v>51</v>
      </c>
      <c r="F588" s="6">
        <v>69</v>
      </c>
      <c r="G588" s="38">
        <v>2956</v>
      </c>
      <c r="H588" s="38">
        <v>16600</v>
      </c>
      <c r="I588" s="38">
        <v>0</v>
      </c>
      <c r="J588" s="6">
        <v>0</v>
      </c>
      <c r="K588" s="38">
        <v>0</v>
      </c>
      <c r="L588" s="38">
        <v>0</v>
      </c>
      <c r="M588" s="5">
        <v>70000</v>
      </c>
      <c r="N588" s="39" t="s">
        <v>404</v>
      </c>
      <c r="O588"/>
    </row>
    <row r="589" spans="1:15" x14ac:dyDescent="0.3">
      <c r="A589" s="11">
        <v>231</v>
      </c>
      <c r="B589" s="11">
        <v>30</v>
      </c>
      <c r="C589" s="116">
        <v>21</v>
      </c>
      <c r="D589" s="6">
        <v>43</v>
      </c>
      <c r="E589" s="6">
        <v>51</v>
      </c>
      <c r="F589" s="6">
        <v>71</v>
      </c>
      <c r="G589" s="38">
        <v>2956</v>
      </c>
      <c r="H589" s="38">
        <v>18669</v>
      </c>
      <c r="I589" s="38">
        <v>0</v>
      </c>
      <c r="J589" s="6">
        <v>0</v>
      </c>
      <c r="K589" s="38">
        <v>0</v>
      </c>
      <c r="L589" s="38">
        <v>0</v>
      </c>
      <c r="M589" s="5">
        <v>2000</v>
      </c>
      <c r="N589" s="39" t="s">
        <v>414</v>
      </c>
      <c r="O589"/>
    </row>
    <row r="590" spans="1:15" x14ac:dyDescent="0.3">
      <c r="A590" s="11">
        <v>231</v>
      </c>
      <c r="B590" s="11">
        <v>30</v>
      </c>
      <c r="C590" s="116">
        <v>21</v>
      </c>
      <c r="D590" s="6">
        <v>43</v>
      </c>
      <c r="E590" s="6">
        <v>51</v>
      </c>
      <c r="F590" s="6">
        <v>69</v>
      </c>
      <c r="G590" s="38">
        <v>2956</v>
      </c>
      <c r="H590" s="38">
        <v>18669</v>
      </c>
      <c r="I590" s="38">
        <v>0</v>
      </c>
      <c r="J590" s="6">
        <v>0</v>
      </c>
      <c r="K590" s="38">
        <v>0</v>
      </c>
      <c r="L590" s="38">
        <v>0</v>
      </c>
      <c r="M590" s="5">
        <v>2000</v>
      </c>
      <c r="N590" s="39" t="s">
        <v>398</v>
      </c>
      <c r="O590"/>
    </row>
    <row r="591" spans="1:15" x14ac:dyDescent="0.3">
      <c r="A591" s="11">
        <v>231</v>
      </c>
      <c r="B591" s="11">
        <v>30</v>
      </c>
      <c r="C591" s="116">
        <v>21</v>
      </c>
      <c r="D591" s="6">
        <v>43</v>
      </c>
      <c r="E591" s="6">
        <v>51</v>
      </c>
      <c r="F591" s="6">
        <v>71</v>
      </c>
      <c r="G591" s="38">
        <v>2956</v>
      </c>
      <c r="H591" s="38">
        <v>18667</v>
      </c>
      <c r="I591" s="38">
        <v>0</v>
      </c>
      <c r="J591" s="6">
        <v>0</v>
      </c>
      <c r="K591" s="38">
        <v>0</v>
      </c>
      <c r="L591" s="38">
        <v>0</v>
      </c>
      <c r="M591" s="5">
        <v>2000</v>
      </c>
      <c r="N591" s="39" t="s">
        <v>413</v>
      </c>
      <c r="O591"/>
    </row>
    <row r="592" spans="1:15" x14ac:dyDescent="0.3">
      <c r="A592" s="11">
        <v>231</v>
      </c>
      <c r="B592" s="11">
        <v>30</v>
      </c>
      <c r="C592" s="116">
        <v>21</v>
      </c>
      <c r="D592" s="6">
        <v>43</v>
      </c>
      <c r="E592" s="6">
        <v>51</v>
      </c>
      <c r="F592" s="6">
        <v>69</v>
      </c>
      <c r="G592" s="38">
        <v>2956</v>
      </c>
      <c r="H592" s="38">
        <v>18667</v>
      </c>
      <c r="I592" s="38">
        <v>0</v>
      </c>
      <c r="J592" s="6">
        <v>0</v>
      </c>
      <c r="K592" s="38">
        <v>0</v>
      </c>
      <c r="L592" s="38">
        <v>0</v>
      </c>
      <c r="M592" s="5">
        <v>2000</v>
      </c>
      <c r="N592" s="39" t="s">
        <v>7</v>
      </c>
      <c r="O592"/>
    </row>
    <row r="593" spans="1:15" x14ac:dyDescent="0.3">
      <c r="A593" s="11">
        <v>231</v>
      </c>
      <c r="B593" s="11">
        <v>30</v>
      </c>
      <c r="C593" s="116">
        <v>36</v>
      </c>
      <c r="D593" s="6">
        <v>13</v>
      </c>
      <c r="E593" s="6">
        <v>51</v>
      </c>
      <c r="F593" s="6">
        <v>71</v>
      </c>
      <c r="G593" s="38">
        <v>2956</v>
      </c>
      <c r="H593" s="38">
        <v>12017</v>
      </c>
      <c r="I593" s="38">
        <v>0</v>
      </c>
      <c r="J593" s="6">
        <v>0</v>
      </c>
      <c r="K593" s="38">
        <v>0</v>
      </c>
      <c r="L593" s="38">
        <v>0</v>
      </c>
      <c r="M593" s="5">
        <v>436457</v>
      </c>
      <c r="N593" s="39" t="s">
        <v>429</v>
      </c>
      <c r="O593"/>
    </row>
    <row r="594" spans="1:15" x14ac:dyDescent="0.3">
      <c r="A594" s="11">
        <v>231</v>
      </c>
      <c r="B594" s="11">
        <v>30</v>
      </c>
      <c r="C594" s="116">
        <v>36</v>
      </c>
      <c r="D594" s="6">
        <v>13</v>
      </c>
      <c r="E594" s="6">
        <v>51</v>
      </c>
      <c r="F594" s="6">
        <v>69</v>
      </c>
      <c r="G594" s="38">
        <v>2956</v>
      </c>
      <c r="H594" s="38">
        <v>12017</v>
      </c>
      <c r="I594" s="38">
        <v>0</v>
      </c>
      <c r="J594" s="6">
        <v>0</v>
      </c>
      <c r="K594" s="38">
        <v>0</v>
      </c>
      <c r="L594" s="38">
        <v>0</v>
      </c>
      <c r="M594" s="5">
        <v>50000</v>
      </c>
      <c r="N594" s="39" t="s">
        <v>409</v>
      </c>
      <c r="O594"/>
    </row>
    <row r="595" spans="1:15" x14ac:dyDescent="0.3">
      <c r="A595" s="11">
        <v>231</v>
      </c>
      <c r="B595" s="11">
        <v>30</v>
      </c>
      <c r="C595" s="116">
        <v>33</v>
      </c>
      <c r="D595" s="6">
        <v>13</v>
      </c>
      <c r="E595" s="6">
        <v>51</v>
      </c>
      <c r="F595" s="6">
        <v>71</v>
      </c>
      <c r="G595" s="38">
        <v>2956</v>
      </c>
      <c r="H595" s="38">
        <v>69400</v>
      </c>
      <c r="I595" s="38">
        <v>0</v>
      </c>
      <c r="J595" s="6">
        <v>0</v>
      </c>
      <c r="K595" s="38">
        <v>0</v>
      </c>
      <c r="L595" s="38">
        <v>0</v>
      </c>
      <c r="M595" s="5">
        <v>150000</v>
      </c>
      <c r="N595" s="39" t="s">
        <v>417</v>
      </c>
      <c r="O595"/>
    </row>
    <row r="596" spans="1:15" x14ac:dyDescent="0.3">
      <c r="A596" s="11">
        <v>231</v>
      </c>
      <c r="B596" s="11">
        <v>30</v>
      </c>
      <c r="C596" s="116">
        <v>33</v>
      </c>
      <c r="D596" s="6">
        <v>13</v>
      </c>
      <c r="E596" s="6">
        <v>51</v>
      </c>
      <c r="F596" s="6">
        <v>69</v>
      </c>
      <c r="G596" s="38">
        <v>2956</v>
      </c>
      <c r="H596" s="38">
        <v>0</v>
      </c>
      <c r="I596" s="38">
        <v>0</v>
      </c>
      <c r="J596" s="6">
        <v>0</v>
      </c>
      <c r="K596" s="38">
        <v>0</v>
      </c>
      <c r="L596" s="38">
        <v>0</v>
      </c>
      <c r="M596" s="5">
        <v>20000</v>
      </c>
      <c r="N596" s="39" t="s">
        <v>399</v>
      </c>
      <c r="O596"/>
    </row>
    <row r="597" spans="1:15" x14ac:dyDescent="0.3">
      <c r="A597" s="11">
        <v>231</v>
      </c>
      <c r="B597" s="11">
        <v>30</v>
      </c>
      <c r="C597" s="116">
        <v>33</v>
      </c>
      <c r="D597" s="6">
        <v>22</v>
      </c>
      <c r="E597" s="6">
        <v>51</v>
      </c>
      <c r="F597" s="6">
        <v>71</v>
      </c>
      <c r="G597" s="38">
        <v>2956</v>
      </c>
      <c r="H597" s="38">
        <v>11634</v>
      </c>
      <c r="I597" s="38">
        <v>0</v>
      </c>
      <c r="J597" s="6">
        <v>0</v>
      </c>
      <c r="K597" s="38">
        <v>0</v>
      </c>
      <c r="L597" s="38">
        <v>0</v>
      </c>
      <c r="M597" s="5">
        <v>5000</v>
      </c>
      <c r="N597" s="39" t="s">
        <v>419</v>
      </c>
      <c r="O597"/>
    </row>
    <row r="598" spans="1:15" x14ac:dyDescent="0.3">
      <c r="A598" s="11">
        <v>231</v>
      </c>
      <c r="B598" s="11">
        <v>30</v>
      </c>
      <c r="C598" s="116">
        <v>33</v>
      </c>
      <c r="D598" s="6">
        <v>22</v>
      </c>
      <c r="E598" s="6">
        <v>51</v>
      </c>
      <c r="F598" s="6">
        <v>69</v>
      </c>
      <c r="G598" s="38">
        <v>2956</v>
      </c>
      <c r="H598" s="38">
        <v>11634</v>
      </c>
      <c r="I598" s="38">
        <v>0</v>
      </c>
      <c r="J598" s="6">
        <v>0</v>
      </c>
      <c r="K598" s="38">
        <v>0</v>
      </c>
      <c r="L598" s="38">
        <v>0</v>
      </c>
      <c r="M598" s="5">
        <v>60000</v>
      </c>
      <c r="N598" s="39" t="s">
        <v>400</v>
      </c>
      <c r="O598"/>
    </row>
    <row r="599" spans="1:15" s="34" customFormat="1" x14ac:dyDescent="0.3">
      <c r="A599" s="11">
        <v>231</v>
      </c>
      <c r="B599" s="11">
        <v>30</v>
      </c>
      <c r="C599" s="116">
        <v>34</v>
      </c>
      <c r="D599" s="6">
        <v>12</v>
      </c>
      <c r="E599" s="6">
        <v>51</v>
      </c>
      <c r="F599" s="6">
        <v>39</v>
      </c>
      <c r="G599" s="38">
        <v>2956</v>
      </c>
      <c r="H599" s="38">
        <v>16421</v>
      </c>
      <c r="I599" s="38">
        <v>0</v>
      </c>
      <c r="J599" s="6">
        <v>0</v>
      </c>
      <c r="K599" s="38">
        <v>0</v>
      </c>
      <c r="L599" s="38">
        <v>0</v>
      </c>
      <c r="M599" s="5">
        <v>50000</v>
      </c>
      <c r="N599" s="39" t="s">
        <v>624</v>
      </c>
    </row>
    <row r="600" spans="1:15" s="34" customFormat="1" x14ac:dyDescent="0.3">
      <c r="A600" s="11">
        <v>231</v>
      </c>
      <c r="B600" s="11">
        <v>30</v>
      </c>
      <c r="C600" s="116">
        <v>34</v>
      </c>
      <c r="D600" s="6">
        <v>12</v>
      </c>
      <c r="E600" s="6">
        <v>51</v>
      </c>
      <c r="F600" s="6">
        <v>71</v>
      </c>
      <c r="G600" s="6">
        <v>2956</v>
      </c>
      <c r="H600" s="6">
        <v>16421</v>
      </c>
      <c r="I600" s="6">
        <v>0</v>
      </c>
      <c r="J600" s="6">
        <v>0</v>
      </c>
      <c r="K600" s="6">
        <v>0</v>
      </c>
      <c r="L600" s="6">
        <v>0</v>
      </c>
      <c r="M600" s="5">
        <v>30000</v>
      </c>
      <c r="N600" s="3" t="s">
        <v>667</v>
      </c>
    </row>
    <row r="601" spans="1:15" s="34" customFormat="1" x14ac:dyDescent="0.3">
      <c r="A601" s="11">
        <v>231</v>
      </c>
      <c r="B601" s="11">
        <v>30</v>
      </c>
      <c r="C601" s="116">
        <v>34</v>
      </c>
      <c r="D601" s="6">
        <v>12</v>
      </c>
      <c r="E601" s="6">
        <v>51</v>
      </c>
      <c r="F601" s="6">
        <v>69</v>
      </c>
      <c r="G601" s="6">
        <v>2956</v>
      </c>
      <c r="H601" s="6">
        <v>16421</v>
      </c>
      <c r="I601" s="6">
        <v>0</v>
      </c>
      <c r="J601" s="6">
        <v>0</v>
      </c>
      <c r="K601" s="6">
        <v>0</v>
      </c>
      <c r="L601" s="6">
        <v>0</v>
      </c>
      <c r="M601" s="5">
        <v>615000</v>
      </c>
      <c r="N601" s="3" t="s">
        <v>668</v>
      </c>
    </row>
    <row r="602" spans="1:15" s="36" customFormat="1" x14ac:dyDescent="0.3">
      <c r="A602" s="11">
        <v>231</v>
      </c>
      <c r="B602" s="11">
        <v>30</v>
      </c>
      <c r="C602" s="116">
        <v>34</v>
      </c>
      <c r="D602" s="6">
        <v>12</v>
      </c>
      <c r="E602" s="6">
        <v>51</v>
      </c>
      <c r="F602" s="6">
        <v>37</v>
      </c>
      <c r="G602" s="6">
        <v>2956</v>
      </c>
      <c r="H602" s="6">
        <v>16421</v>
      </c>
      <c r="I602" s="6">
        <v>0</v>
      </c>
      <c r="J602" s="6">
        <v>0</v>
      </c>
      <c r="K602" s="6">
        <v>0</v>
      </c>
      <c r="L602" s="6">
        <v>0</v>
      </c>
      <c r="M602" s="5">
        <v>100000</v>
      </c>
      <c r="N602" s="3" t="s">
        <v>619</v>
      </c>
    </row>
    <row r="603" spans="1:15" x14ac:dyDescent="0.3">
      <c r="A603" s="11">
        <v>231</v>
      </c>
      <c r="B603" s="11">
        <v>30</v>
      </c>
      <c r="C603" s="116">
        <v>61</v>
      </c>
      <c r="D603" s="6">
        <v>71</v>
      </c>
      <c r="E603" s="6">
        <v>51</v>
      </c>
      <c r="F603" s="6">
        <v>39</v>
      </c>
      <c r="G603" s="38">
        <v>2956</v>
      </c>
      <c r="H603" s="38">
        <v>0</v>
      </c>
      <c r="I603" s="38">
        <v>0</v>
      </c>
      <c r="J603" s="6">
        <v>0</v>
      </c>
      <c r="K603" s="38">
        <v>0</v>
      </c>
      <c r="L603" s="38">
        <v>0</v>
      </c>
      <c r="M603" s="5">
        <v>1500</v>
      </c>
      <c r="N603" s="39" t="s">
        <v>98</v>
      </c>
      <c r="O603"/>
    </row>
    <row r="604" spans="1:15" ht="30" customHeight="1" x14ac:dyDescent="0.3">
      <c r="A604" s="11">
        <v>231</v>
      </c>
      <c r="B604" s="11">
        <v>30</v>
      </c>
      <c r="C604" s="116">
        <v>36</v>
      </c>
      <c r="D604" s="6">
        <v>13</v>
      </c>
      <c r="E604" s="6">
        <v>51</v>
      </c>
      <c r="F604" s="6">
        <v>39</v>
      </c>
      <c r="G604" s="38">
        <v>2956</v>
      </c>
      <c r="H604" s="38">
        <v>0</v>
      </c>
      <c r="I604" s="38">
        <v>0</v>
      </c>
      <c r="J604" s="6">
        <v>0</v>
      </c>
      <c r="K604" s="38">
        <v>0</v>
      </c>
      <c r="L604" s="38">
        <v>0</v>
      </c>
      <c r="M604" s="5">
        <v>3000</v>
      </c>
      <c r="N604" s="39" t="s">
        <v>385</v>
      </c>
      <c r="O604"/>
    </row>
    <row r="605" spans="1:15" x14ac:dyDescent="0.3">
      <c r="A605" s="11">
        <v>231</v>
      </c>
      <c r="B605" s="11">
        <v>30</v>
      </c>
      <c r="C605" s="116">
        <v>36</v>
      </c>
      <c r="D605" s="6">
        <v>13</v>
      </c>
      <c r="E605" s="6">
        <v>51</v>
      </c>
      <c r="F605" s="6">
        <v>71</v>
      </c>
      <c r="G605" s="38">
        <v>2956</v>
      </c>
      <c r="H605" s="38">
        <v>0</v>
      </c>
      <c r="I605" s="38">
        <v>0</v>
      </c>
      <c r="J605" s="6">
        <v>0</v>
      </c>
      <c r="K605" s="38">
        <v>0</v>
      </c>
      <c r="L605" s="38">
        <v>0</v>
      </c>
      <c r="M605" s="5">
        <f>1154325-52500</f>
        <v>1101825</v>
      </c>
      <c r="N605" s="39" t="s">
        <v>425</v>
      </c>
      <c r="O605"/>
    </row>
    <row r="606" spans="1:15" ht="30.6" customHeight="1" x14ac:dyDescent="0.3">
      <c r="A606" s="11">
        <v>231</v>
      </c>
      <c r="B606" s="11">
        <v>30</v>
      </c>
      <c r="C606" s="116">
        <v>36</v>
      </c>
      <c r="D606" s="6">
        <v>13</v>
      </c>
      <c r="E606" s="6">
        <v>51</v>
      </c>
      <c r="F606" s="6">
        <v>66</v>
      </c>
      <c r="G606" s="38">
        <v>2956</v>
      </c>
      <c r="H606" s="38">
        <v>0</v>
      </c>
      <c r="I606" s="38">
        <v>0</v>
      </c>
      <c r="J606" s="6">
        <v>0</v>
      </c>
      <c r="K606" s="38">
        <v>0</v>
      </c>
      <c r="L606" s="38">
        <v>0</v>
      </c>
      <c r="M606" s="5">
        <v>10000</v>
      </c>
      <c r="N606" s="39" t="s">
        <v>397</v>
      </c>
      <c r="O606"/>
    </row>
    <row r="607" spans="1:15" x14ac:dyDescent="0.3">
      <c r="A607" s="11">
        <v>231</v>
      </c>
      <c r="B607" s="11">
        <v>30</v>
      </c>
      <c r="C607" s="116">
        <v>36</v>
      </c>
      <c r="D607" s="6">
        <v>13</v>
      </c>
      <c r="E607" s="6">
        <v>51</v>
      </c>
      <c r="F607" s="6">
        <v>69</v>
      </c>
      <c r="G607" s="38">
        <v>2956</v>
      </c>
      <c r="H607" s="38">
        <v>0</v>
      </c>
      <c r="I607" s="38">
        <v>0</v>
      </c>
      <c r="J607" s="6">
        <v>0</v>
      </c>
      <c r="K607" s="38">
        <v>0</v>
      </c>
      <c r="L607" s="38">
        <v>0</v>
      </c>
      <c r="M607" s="5">
        <v>600000</v>
      </c>
      <c r="N607" s="39" t="s">
        <v>16</v>
      </c>
      <c r="O607"/>
    </row>
    <row r="608" spans="1:15" s="42" customFormat="1" x14ac:dyDescent="0.3">
      <c r="A608" s="11">
        <v>231</v>
      </c>
      <c r="B608" s="11">
        <v>30</v>
      </c>
      <c r="C608" s="116">
        <v>34</v>
      </c>
      <c r="D608" s="6">
        <v>12</v>
      </c>
      <c r="E608" s="6">
        <v>51</v>
      </c>
      <c r="F608" s="6">
        <v>71</v>
      </c>
      <c r="G608" s="38">
        <v>2956</v>
      </c>
      <c r="H608" s="38">
        <v>16430</v>
      </c>
      <c r="I608" s="38">
        <v>0</v>
      </c>
      <c r="J608" s="6">
        <v>0</v>
      </c>
      <c r="K608" s="38">
        <v>0</v>
      </c>
      <c r="L608" s="38">
        <v>0</v>
      </c>
      <c r="M608" s="5">
        <v>100000</v>
      </c>
      <c r="N608" s="39" t="s">
        <v>687</v>
      </c>
    </row>
    <row r="609" spans="1:15" x14ac:dyDescent="0.3">
      <c r="A609" s="11">
        <v>231</v>
      </c>
      <c r="B609" s="11">
        <v>30</v>
      </c>
      <c r="C609" s="116">
        <v>33</v>
      </c>
      <c r="D609" s="6">
        <v>11</v>
      </c>
      <c r="E609" s="6">
        <v>51</v>
      </c>
      <c r="F609" s="6">
        <v>71</v>
      </c>
      <c r="G609" s="38">
        <v>2956</v>
      </c>
      <c r="H609" s="38">
        <v>69650</v>
      </c>
      <c r="I609" s="38">
        <v>0</v>
      </c>
      <c r="J609" s="6">
        <v>0</v>
      </c>
      <c r="K609" s="38">
        <v>0</v>
      </c>
      <c r="L609" s="38">
        <v>0</v>
      </c>
      <c r="M609" s="5">
        <v>10000</v>
      </c>
      <c r="N609" s="39" t="s">
        <v>416</v>
      </c>
      <c r="O609"/>
    </row>
    <row r="610" spans="1:15" x14ac:dyDescent="0.3">
      <c r="A610" s="11">
        <v>231</v>
      </c>
      <c r="B610" s="11">
        <v>30</v>
      </c>
      <c r="C610" s="116">
        <v>31</v>
      </c>
      <c r="D610" s="6">
        <v>19</v>
      </c>
      <c r="E610" s="6">
        <v>51</v>
      </c>
      <c r="F610" s="6">
        <v>71</v>
      </c>
      <c r="G610" s="38">
        <v>2956</v>
      </c>
      <c r="H610" s="38">
        <v>69650</v>
      </c>
      <c r="I610" s="38">
        <v>0</v>
      </c>
      <c r="J610" s="6">
        <v>0</v>
      </c>
      <c r="K610" s="38">
        <v>0</v>
      </c>
      <c r="L610" s="38">
        <v>0</v>
      </c>
      <c r="M610" s="5">
        <v>10000</v>
      </c>
      <c r="N610" s="39" t="s">
        <v>415</v>
      </c>
      <c r="O610"/>
    </row>
    <row r="611" spans="1:15" x14ac:dyDescent="0.3">
      <c r="A611" s="11">
        <v>231</v>
      </c>
      <c r="B611" s="11">
        <v>30</v>
      </c>
      <c r="C611" s="116">
        <v>36</v>
      </c>
      <c r="D611" s="6">
        <v>13</v>
      </c>
      <c r="E611" s="6">
        <v>51</v>
      </c>
      <c r="F611" s="6">
        <v>39</v>
      </c>
      <c r="G611" s="38">
        <v>2956</v>
      </c>
      <c r="H611" s="38">
        <v>12001</v>
      </c>
      <c r="I611" s="38">
        <v>0</v>
      </c>
      <c r="J611" s="6">
        <v>0</v>
      </c>
      <c r="K611" s="38">
        <v>0</v>
      </c>
      <c r="L611" s="38">
        <v>0</v>
      </c>
      <c r="M611" s="5">
        <v>500</v>
      </c>
      <c r="N611" s="39" t="s">
        <v>388</v>
      </c>
      <c r="O611"/>
    </row>
    <row r="612" spans="1:15" x14ac:dyDescent="0.3">
      <c r="A612" s="11">
        <v>231</v>
      </c>
      <c r="B612" s="11">
        <v>30</v>
      </c>
      <c r="C612" s="116">
        <v>36</v>
      </c>
      <c r="D612" s="6">
        <v>13</v>
      </c>
      <c r="E612" s="6">
        <v>51</v>
      </c>
      <c r="F612" s="6">
        <v>71</v>
      </c>
      <c r="G612" s="38">
        <v>2956</v>
      </c>
      <c r="H612" s="38">
        <v>12001</v>
      </c>
      <c r="I612" s="38">
        <v>0</v>
      </c>
      <c r="J612" s="6">
        <v>0</v>
      </c>
      <c r="K612" s="38">
        <v>0</v>
      </c>
      <c r="L612" s="38">
        <v>0</v>
      </c>
      <c r="M612" s="5">
        <v>70000</v>
      </c>
      <c r="N612" s="39" t="s">
        <v>428</v>
      </c>
      <c r="O612"/>
    </row>
    <row r="613" spans="1:15" x14ac:dyDescent="0.3">
      <c r="A613" s="11">
        <v>231</v>
      </c>
      <c r="B613" s="11">
        <v>30</v>
      </c>
      <c r="C613" s="116">
        <v>36</v>
      </c>
      <c r="D613" s="6">
        <v>13</v>
      </c>
      <c r="E613" s="6">
        <v>51</v>
      </c>
      <c r="F613" s="6">
        <v>69</v>
      </c>
      <c r="G613" s="38">
        <v>2956</v>
      </c>
      <c r="H613" s="38">
        <v>12001</v>
      </c>
      <c r="I613" s="38">
        <v>0</v>
      </c>
      <c r="J613" s="6">
        <v>0</v>
      </c>
      <c r="K613" s="38">
        <v>0</v>
      </c>
      <c r="L613" s="38">
        <v>0</v>
      </c>
      <c r="M613" s="5">
        <v>70000</v>
      </c>
      <c r="N613" s="39" t="s">
        <v>408</v>
      </c>
      <c r="O613"/>
    </row>
    <row r="614" spans="1:15" x14ac:dyDescent="0.3">
      <c r="A614" s="11">
        <v>231</v>
      </c>
      <c r="B614" s="11">
        <v>30</v>
      </c>
      <c r="C614" s="116">
        <v>36</v>
      </c>
      <c r="D614" s="6">
        <v>32</v>
      </c>
      <c r="E614" s="6">
        <v>51</v>
      </c>
      <c r="F614" s="6">
        <v>69</v>
      </c>
      <c r="G614" s="38">
        <v>2956</v>
      </c>
      <c r="H614" s="38">
        <v>0</v>
      </c>
      <c r="I614" s="38">
        <v>0</v>
      </c>
      <c r="J614" s="6">
        <v>0</v>
      </c>
      <c r="K614" s="38">
        <v>0</v>
      </c>
      <c r="L614" s="38">
        <v>0</v>
      </c>
      <c r="M614" s="5">
        <v>2500</v>
      </c>
      <c r="N614" s="39" t="s">
        <v>411</v>
      </c>
      <c r="O614"/>
    </row>
    <row r="615" spans="1:15" x14ac:dyDescent="0.3">
      <c r="A615" s="11">
        <v>231</v>
      </c>
      <c r="B615" s="11">
        <v>30</v>
      </c>
      <c r="C615" s="116">
        <v>36</v>
      </c>
      <c r="D615" s="6">
        <v>32</v>
      </c>
      <c r="E615" s="6">
        <v>51</v>
      </c>
      <c r="F615" s="6">
        <v>37</v>
      </c>
      <c r="G615" s="38">
        <v>2956</v>
      </c>
      <c r="H615" s="38">
        <v>0</v>
      </c>
      <c r="I615" s="38">
        <v>0</v>
      </c>
      <c r="J615" s="6">
        <v>0</v>
      </c>
      <c r="K615" s="38">
        <v>0</v>
      </c>
      <c r="L615" s="38">
        <v>0</v>
      </c>
      <c r="M615" s="5">
        <v>2500</v>
      </c>
      <c r="N615" s="39" t="s">
        <v>380</v>
      </c>
      <c r="O615"/>
    </row>
    <row r="616" spans="1:15" x14ac:dyDescent="0.3">
      <c r="A616" s="11">
        <v>231</v>
      </c>
      <c r="B616" s="11">
        <v>30</v>
      </c>
      <c r="C616" s="116">
        <v>34</v>
      </c>
      <c r="D616" s="6">
        <v>12</v>
      </c>
      <c r="E616" s="6">
        <v>51</v>
      </c>
      <c r="F616" s="6">
        <v>37</v>
      </c>
      <c r="G616" s="38">
        <v>2956</v>
      </c>
      <c r="H616" s="38">
        <v>16807</v>
      </c>
      <c r="I616" s="38">
        <v>0</v>
      </c>
      <c r="J616" s="6">
        <v>0</v>
      </c>
      <c r="K616" s="38">
        <v>0</v>
      </c>
      <c r="L616" s="38">
        <v>0</v>
      </c>
      <c r="M616" s="5">
        <v>10000</v>
      </c>
      <c r="N616" s="39" t="s">
        <v>625</v>
      </c>
      <c r="O616"/>
    </row>
    <row r="617" spans="1:15" x14ac:dyDescent="0.3">
      <c r="A617" s="11">
        <v>231</v>
      </c>
      <c r="B617" s="11">
        <v>30</v>
      </c>
      <c r="C617" s="116">
        <v>34</v>
      </c>
      <c r="D617" s="6">
        <v>12</v>
      </c>
      <c r="E617" s="6">
        <v>51</v>
      </c>
      <c r="F617" s="6">
        <v>39</v>
      </c>
      <c r="G617" s="38">
        <v>2956</v>
      </c>
      <c r="H617" s="38">
        <v>16807</v>
      </c>
      <c r="I617" s="38">
        <v>0</v>
      </c>
      <c r="J617" s="6">
        <v>0</v>
      </c>
      <c r="K617" s="38">
        <v>0</v>
      </c>
      <c r="L617" s="38">
        <v>0</v>
      </c>
      <c r="M617" s="5">
        <v>10000</v>
      </c>
      <c r="N617" s="39" t="s">
        <v>676</v>
      </c>
      <c r="O617"/>
    </row>
    <row r="618" spans="1:15" x14ac:dyDescent="0.3">
      <c r="A618" s="11">
        <v>231</v>
      </c>
      <c r="B618" s="11">
        <v>30</v>
      </c>
      <c r="C618" s="116">
        <v>34</v>
      </c>
      <c r="D618" s="6">
        <v>12</v>
      </c>
      <c r="E618" s="6">
        <v>51</v>
      </c>
      <c r="F618" s="6">
        <v>71</v>
      </c>
      <c r="G618" s="38">
        <v>2956</v>
      </c>
      <c r="H618" s="38">
        <v>16807</v>
      </c>
      <c r="I618" s="38">
        <v>0</v>
      </c>
      <c r="J618" s="6">
        <v>0</v>
      </c>
      <c r="K618" s="38">
        <v>0</v>
      </c>
      <c r="L618" s="38">
        <v>0</v>
      </c>
      <c r="M618" s="5">
        <v>20000</v>
      </c>
      <c r="N618" s="39" t="s">
        <v>626</v>
      </c>
      <c r="O618"/>
    </row>
    <row r="619" spans="1:15" x14ac:dyDescent="0.3">
      <c r="A619" s="11">
        <v>231</v>
      </c>
      <c r="B619" s="11">
        <v>30</v>
      </c>
      <c r="C619" s="116">
        <v>34</v>
      </c>
      <c r="D619" s="6">
        <v>12</v>
      </c>
      <c r="E619" s="6">
        <v>51</v>
      </c>
      <c r="F619" s="6">
        <v>69</v>
      </c>
      <c r="G619" s="38">
        <v>2956</v>
      </c>
      <c r="H619" s="38">
        <v>16807</v>
      </c>
      <c r="I619" s="38">
        <v>0</v>
      </c>
      <c r="J619" s="6">
        <v>0</v>
      </c>
      <c r="K619" s="38">
        <v>0</v>
      </c>
      <c r="L619" s="38">
        <v>0</v>
      </c>
      <c r="M619" s="5">
        <v>55000</v>
      </c>
      <c r="N619" s="39" t="s">
        <v>627</v>
      </c>
      <c r="O619"/>
    </row>
    <row r="620" spans="1:15" ht="36" customHeight="1" x14ac:dyDescent="0.3">
      <c r="A620" s="11">
        <v>231</v>
      </c>
      <c r="B620" s="11">
        <v>30</v>
      </c>
      <c r="C620" s="116">
        <v>36</v>
      </c>
      <c r="D620" s="6">
        <v>19</v>
      </c>
      <c r="E620" s="6">
        <v>51</v>
      </c>
      <c r="F620" s="6">
        <v>69</v>
      </c>
      <c r="G620" s="38">
        <v>2956</v>
      </c>
      <c r="H620" s="38">
        <v>0</v>
      </c>
      <c r="I620" s="38">
        <v>0</v>
      </c>
      <c r="J620" s="6">
        <v>0</v>
      </c>
      <c r="K620" s="38">
        <v>0</v>
      </c>
      <c r="L620" s="38">
        <v>0</v>
      </c>
      <c r="M620" s="5">
        <v>200000</v>
      </c>
      <c r="N620" s="39" t="s">
        <v>749</v>
      </c>
      <c r="O620"/>
    </row>
    <row r="621" spans="1:15" x14ac:dyDescent="0.3">
      <c r="A621" s="11">
        <v>231</v>
      </c>
      <c r="B621" s="11">
        <v>30</v>
      </c>
      <c r="C621" s="116">
        <v>36</v>
      </c>
      <c r="D621" s="6">
        <v>19</v>
      </c>
      <c r="E621" s="6">
        <v>51</v>
      </c>
      <c r="F621" s="6">
        <v>37</v>
      </c>
      <c r="G621" s="38">
        <v>2956</v>
      </c>
      <c r="H621" s="38">
        <v>0</v>
      </c>
      <c r="I621" s="38">
        <v>0</v>
      </c>
      <c r="J621" s="6">
        <v>0</v>
      </c>
      <c r="K621" s="38">
        <v>0</v>
      </c>
      <c r="L621" s="38">
        <v>0</v>
      </c>
      <c r="M621" s="5">
        <v>10000</v>
      </c>
      <c r="N621" s="39" t="s">
        <v>379</v>
      </c>
      <c r="O621"/>
    </row>
    <row r="622" spans="1:15" ht="30" customHeight="1" x14ac:dyDescent="0.3">
      <c r="A622" s="11">
        <v>231</v>
      </c>
      <c r="B622" s="11">
        <v>30</v>
      </c>
      <c r="C622" s="116">
        <v>36</v>
      </c>
      <c r="D622" s="6">
        <v>19</v>
      </c>
      <c r="E622" s="6">
        <v>51</v>
      </c>
      <c r="F622" s="6">
        <v>39</v>
      </c>
      <c r="G622" s="38">
        <v>2956</v>
      </c>
      <c r="H622" s="38">
        <v>0</v>
      </c>
      <c r="I622" s="38">
        <v>0</v>
      </c>
      <c r="J622" s="6">
        <v>0</v>
      </c>
      <c r="K622" s="38">
        <v>0</v>
      </c>
      <c r="L622" s="38">
        <v>0</v>
      </c>
      <c r="M622" s="5">
        <v>5000</v>
      </c>
      <c r="N622" s="39" t="s">
        <v>391</v>
      </c>
      <c r="O622"/>
    </row>
    <row r="623" spans="1:15" x14ac:dyDescent="0.3">
      <c r="A623" s="11">
        <v>231</v>
      </c>
      <c r="B623" s="11">
        <v>30</v>
      </c>
      <c r="C623" s="116">
        <v>36</v>
      </c>
      <c r="D623" s="6">
        <v>19</v>
      </c>
      <c r="E623" s="6">
        <v>51</v>
      </c>
      <c r="F623" s="6">
        <v>71</v>
      </c>
      <c r="G623" s="38">
        <v>2956</v>
      </c>
      <c r="H623" s="38">
        <v>0</v>
      </c>
      <c r="I623" s="38">
        <v>0</v>
      </c>
      <c r="J623" s="6">
        <v>0</v>
      </c>
      <c r="K623" s="38">
        <v>0</v>
      </c>
      <c r="L623" s="38">
        <v>0</v>
      </c>
      <c r="M623" s="5">
        <v>1000000</v>
      </c>
      <c r="N623" s="39" t="s">
        <v>433</v>
      </c>
      <c r="O623"/>
    </row>
    <row r="624" spans="1:15" x14ac:dyDescent="0.3">
      <c r="A624" s="11">
        <v>231</v>
      </c>
      <c r="B624" s="11">
        <v>30</v>
      </c>
      <c r="C624" s="116">
        <v>36</v>
      </c>
      <c r="D624" s="6">
        <v>13</v>
      </c>
      <c r="E624" s="6">
        <v>51</v>
      </c>
      <c r="F624" s="6">
        <v>39</v>
      </c>
      <c r="G624" s="38">
        <v>2956</v>
      </c>
      <c r="H624" s="38">
        <v>13001</v>
      </c>
      <c r="I624" s="38">
        <v>0</v>
      </c>
      <c r="J624" s="6">
        <v>0</v>
      </c>
      <c r="K624" s="38">
        <v>0</v>
      </c>
      <c r="L624" s="38">
        <v>0</v>
      </c>
      <c r="M624" s="5">
        <v>200</v>
      </c>
      <c r="N624" s="39" t="s">
        <v>105</v>
      </c>
      <c r="O624"/>
    </row>
    <row r="625" spans="1:15" x14ac:dyDescent="0.3">
      <c r="A625" s="11">
        <v>231</v>
      </c>
      <c r="B625" s="11">
        <v>30</v>
      </c>
      <c r="C625" s="116">
        <v>36</v>
      </c>
      <c r="D625" s="6">
        <v>13</v>
      </c>
      <c r="E625" s="6">
        <v>51</v>
      </c>
      <c r="F625" s="6">
        <v>71</v>
      </c>
      <c r="G625" s="38">
        <v>2956</v>
      </c>
      <c r="H625" s="38">
        <v>13001</v>
      </c>
      <c r="I625" s="38">
        <v>0</v>
      </c>
      <c r="J625" s="6">
        <v>0</v>
      </c>
      <c r="K625" s="38">
        <v>0</v>
      </c>
      <c r="L625" s="38">
        <v>0</v>
      </c>
      <c r="M625" s="5">
        <v>100000</v>
      </c>
      <c r="N625" s="39" t="s">
        <v>430</v>
      </c>
      <c r="O625"/>
    </row>
    <row r="626" spans="1:15" x14ac:dyDescent="0.3">
      <c r="A626" s="11">
        <v>231</v>
      </c>
      <c r="B626" s="11">
        <v>30</v>
      </c>
      <c r="C626" s="116">
        <v>36</v>
      </c>
      <c r="D626" s="6">
        <v>13</v>
      </c>
      <c r="E626" s="6">
        <v>51</v>
      </c>
      <c r="F626" s="6">
        <v>69</v>
      </c>
      <c r="G626" s="38">
        <v>2956</v>
      </c>
      <c r="H626" s="38">
        <v>13001</v>
      </c>
      <c r="I626" s="38">
        <v>0</v>
      </c>
      <c r="J626" s="6">
        <v>0</v>
      </c>
      <c r="K626" s="38">
        <v>0</v>
      </c>
      <c r="L626" s="38">
        <v>0</v>
      </c>
      <c r="M626" s="5">
        <v>100000</v>
      </c>
      <c r="N626" s="39" t="s">
        <v>410</v>
      </c>
      <c r="O626"/>
    </row>
    <row r="627" spans="1:15" x14ac:dyDescent="0.3">
      <c r="A627" s="11">
        <v>231</v>
      </c>
      <c r="B627" s="11">
        <v>30</v>
      </c>
      <c r="C627" s="116">
        <v>36</v>
      </c>
      <c r="D627" s="6">
        <v>13</v>
      </c>
      <c r="E627" s="6">
        <v>51</v>
      </c>
      <c r="F627" s="6">
        <v>62</v>
      </c>
      <c r="G627" s="38">
        <v>2956</v>
      </c>
      <c r="H627" s="38">
        <v>13001</v>
      </c>
      <c r="I627" s="38">
        <v>0</v>
      </c>
      <c r="J627" s="6">
        <v>0</v>
      </c>
      <c r="K627" s="38">
        <v>0</v>
      </c>
      <c r="L627" s="38">
        <v>0</v>
      </c>
      <c r="M627" s="5">
        <v>20000</v>
      </c>
      <c r="N627" s="39" t="s">
        <v>395</v>
      </c>
      <c r="O627"/>
    </row>
    <row r="628" spans="1:15" x14ac:dyDescent="0.3">
      <c r="A628" s="11">
        <v>231</v>
      </c>
      <c r="B628" s="11">
        <v>30</v>
      </c>
      <c r="C628" s="116">
        <v>34</v>
      </c>
      <c r="D628" s="6">
        <v>12</v>
      </c>
      <c r="E628" s="6">
        <v>51</v>
      </c>
      <c r="F628" s="6">
        <v>39</v>
      </c>
      <c r="G628" s="38">
        <v>2956</v>
      </c>
      <c r="H628" s="38">
        <v>0</v>
      </c>
      <c r="I628" s="38">
        <v>0</v>
      </c>
      <c r="J628" s="6">
        <v>0</v>
      </c>
      <c r="K628" s="38">
        <v>0</v>
      </c>
      <c r="L628" s="38">
        <v>0</v>
      </c>
      <c r="M628" s="5">
        <v>2000</v>
      </c>
      <c r="N628" s="39" t="s">
        <v>381</v>
      </c>
      <c r="O628"/>
    </row>
    <row r="629" spans="1:15" x14ac:dyDescent="0.3">
      <c r="A629" s="11">
        <v>231</v>
      </c>
      <c r="B629" s="11">
        <v>30</v>
      </c>
      <c r="C629" s="116">
        <v>34</v>
      </c>
      <c r="D629" s="6">
        <v>12</v>
      </c>
      <c r="E629" s="6">
        <v>51</v>
      </c>
      <c r="F629" s="6">
        <v>71</v>
      </c>
      <c r="G629" s="38">
        <v>2956</v>
      </c>
      <c r="H629" s="38">
        <v>0</v>
      </c>
      <c r="I629" s="38">
        <v>0</v>
      </c>
      <c r="J629" s="6">
        <v>0</v>
      </c>
      <c r="K629" s="38">
        <v>0</v>
      </c>
      <c r="L629" s="38">
        <v>0</v>
      </c>
      <c r="M629" s="5">
        <v>280000</v>
      </c>
      <c r="N629" s="39" t="s">
        <v>420</v>
      </c>
      <c r="O629"/>
    </row>
    <row r="630" spans="1:15" x14ac:dyDescent="0.3">
      <c r="A630" s="11">
        <v>231</v>
      </c>
      <c r="B630" s="11">
        <v>30</v>
      </c>
      <c r="C630" s="116">
        <v>34</v>
      </c>
      <c r="D630" s="6">
        <v>12</v>
      </c>
      <c r="E630" s="6">
        <v>51</v>
      </c>
      <c r="F630" s="6">
        <v>64</v>
      </c>
      <c r="G630" s="38">
        <v>2956</v>
      </c>
      <c r="H630" s="38">
        <v>0</v>
      </c>
      <c r="I630" s="38">
        <v>0</v>
      </c>
      <c r="J630" s="6">
        <v>0</v>
      </c>
      <c r="K630" s="38">
        <v>0</v>
      </c>
      <c r="L630" s="38">
        <v>0</v>
      </c>
      <c r="M630" s="5">
        <v>2000</v>
      </c>
      <c r="N630" s="39" t="s">
        <v>750</v>
      </c>
      <c r="O630"/>
    </row>
    <row r="631" spans="1:15" x14ac:dyDescent="0.3">
      <c r="A631" s="11">
        <v>231</v>
      </c>
      <c r="B631" s="11">
        <v>30</v>
      </c>
      <c r="C631" s="116">
        <v>34</v>
      </c>
      <c r="D631" s="6">
        <v>12</v>
      </c>
      <c r="E631" s="6">
        <v>51</v>
      </c>
      <c r="F631" s="6">
        <v>69</v>
      </c>
      <c r="G631" s="38">
        <v>2956</v>
      </c>
      <c r="H631" s="38">
        <v>0</v>
      </c>
      <c r="I631" s="38">
        <v>0</v>
      </c>
      <c r="J631" s="6">
        <v>0</v>
      </c>
      <c r="K631" s="38">
        <v>0</v>
      </c>
      <c r="L631" s="38">
        <v>0</v>
      </c>
      <c r="M631" s="5">
        <v>50000</v>
      </c>
      <c r="N631" s="39" t="s">
        <v>401</v>
      </c>
      <c r="O631"/>
    </row>
    <row r="632" spans="1:15" x14ac:dyDescent="0.3">
      <c r="A632" s="11">
        <v>231</v>
      </c>
      <c r="B632" s="11">
        <v>30</v>
      </c>
      <c r="C632" s="116">
        <v>34</v>
      </c>
      <c r="D632" s="6">
        <v>12</v>
      </c>
      <c r="E632" s="6">
        <v>51</v>
      </c>
      <c r="F632" s="6">
        <v>37</v>
      </c>
      <c r="G632" s="38">
        <v>2956</v>
      </c>
      <c r="H632" s="38">
        <v>0</v>
      </c>
      <c r="I632" s="38">
        <v>0</v>
      </c>
      <c r="J632" s="6">
        <v>0</v>
      </c>
      <c r="K632" s="38">
        <v>0</v>
      </c>
      <c r="L632" s="38">
        <v>0</v>
      </c>
      <c r="M632" s="5">
        <v>5000</v>
      </c>
      <c r="N632" s="39" t="s">
        <v>375</v>
      </c>
      <c r="O632"/>
    </row>
    <row r="633" spans="1:15" x14ac:dyDescent="0.3">
      <c r="A633" s="11">
        <v>231</v>
      </c>
      <c r="B633" s="11">
        <v>30</v>
      </c>
      <c r="C633" s="116">
        <v>34</v>
      </c>
      <c r="D633" s="6">
        <v>12</v>
      </c>
      <c r="E633" s="6">
        <v>51</v>
      </c>
      <c r="F633" s="6">
        <v>37</v>
      </c>
      <c r="G633" s="38">
        <v>2956</v>
      </c>
      <c r="H633" s="38">
        <v>16432</v>
      </c>
      <c r="I633" s="38">
        <v>0</v>
      </c>
      <c r="J633" s="6">
        <v>0</v>
      </c>
      <c r="K633" s="38">
        <v>0</v>
      </c>
      <c r="L633" s="38">
        <v>0</v>
      </c>
      <c r="M633" s="5">
        <v>40000</v>
      </c>
      <c r="N633" s="39" t="s">
        <v>376</v>
      </c>
      <c r="O633"/>
    </row>
    <row r="634" spans="1:15" x14ac:dyDescent="0.3">
      <c r="A634" s="11">
        <v>231</v>
      </c>
      <c r="B634" s="11">
        <v>30</v>
      </c>
      <c r="C634" s="116">
        <v>34</v>
      </c>
      <c r="D634" s="6">
        <v>12</v>
      </c>
      <c r="E634" s="6">
        <v>51</v>
      </c>
      <c r="F634" s="6">
        <v>39</v>
      </c>
      <c r="G634" s="38">
        <v>2956</v>
      </c>
      <c r="H634" s="38">
        <v>16432</v>
      </c>
      <c r="I634" s="38">
        <v>0</v>
      </c>
      <c r="J634" s="6">
        <v>0</v>
      </c>
      <c r="K634" s="38">
        <v>0</v>
      </c>
      <c r="L634" s="38">
        <v>0</v>
      </c>
      <c r="M634" s="5">
        <v>100000</v>
      </c>
      <c r="N634" s="39" t="s">
        <v>459</v>
      </c>
      <c r="O634"/>
    </row>
    <row r="635" spans="1:15" x14ac:dyDescent="0.3">
      <c r="A635" s="11">
        <v>231</v>
      </c>
      <c r="B635" s="11">
        <v>30</v>
      </c>
      <c r="C635" s="116">
        <v>34</v>
      </c>
      <c r="D635" s="6">
        <v>12</v>
      </c>
      <c r="E635" s="6">
        <v>51</v>
      </c>
      <c r="F635" s="6">
        <v>71</v>
      </c>
      <c r="G635" s="38">
        <v>2956</v>
      </c>
      <c r="H635" s="38">
        <v>16432</v>
      </c>
      <c r="I635" s="38">
        <v>0</v>
      </c>
      <c r="J635" s="6">
        <v>0</v>
      </c>
      <c r="K635" s="38">
        <v>0</v>
      </c>
      <c r="L635" s="38">
        <v>0</v>
      </c>
      <c r="M635" s="5">
        <v>150000</v>
      </c>
      <c r="N635" s="39" t="s">
        <v>422</v>
      </c>
      <c r="O635"/>
    </row>
    <row r="636" spans="1:15" x14ac:dyDescent="0.3">
      <c r="A636" s="11">
        <v>231</v>
      </c>
      <c r="B636" s="11">
        <v>30</v>
      </c>
      <c r="C636" s="116">
        <v>34</v>
      </c>
      <c r="D636" s="6">
        <v>12</v>
      </c>
      <c r="E636" s="6">
        <v>51</v>
      </c>
      <c r="F636" s="6">
        <v>56</v>
      </c>
      <c r="G636" s="38">
        <v>2956</v>
      </c>
      <c r="H636" s="38">
        <v>16432</v>
      </c>
      <c r="I636" s="38">
        <v>0</v>
      </c>
      <c r="J636" s="6">
        <v>0</v>
      </c>
      <c r="K636" s="38">
        <v>0</v>
      </c>
      <c r="L636" s="38">
        <v>0</v>
      </c>
      <c r="M636" s="5">
        <v>20000</v>
      </c>
      <c r="N636" s="39" t="s">
        <v>393</v>
      </c>
      <c r="O636"/>
    </row>
    <row r="637" spans="1:15" x14ac:dyDescent="0.3">
      <c r="A637" s="11">
        <v>231</v>
      </c>
      <c r="B637" s="11">
        <v>30</v>
      </c>
      <c r="C637" s="116">
        <v>34</v>
      </c>
      <c r="D637" s="6">
        <v>12</v>
      </c>
      <c r="E637" s="6">
        <v>51</v>
      </c>
      <c r="F637" s="6">
        <v>69</v>
      </c>
      <c r="G637" s="38">
        <v>2956</v>
      </c>
      <c r="H637" s="38">
        <v>16432</v>
      </c>
      <c r="I637" s="38">
        <v>0</v>
      </c>
      <c r="J637" s="6">
        <v>0</v>
      </c>
      <c r="K637" s="38">
        <v>0</v>
      </c>
      <c r="L637" s="38">
        <v>0</v>
      </c>
      <c r="M637" s="5">
        <v>200000</v>
      </c>
      <c r="N637" s="39" t="s">
        <v>403</v>
      </c>
      <c r="O637"/>
    </row>
    <row r="638" spans="1:15" x14ac:dyDescent="0.3">
      <c r="A638" s="11">
        <v>231</v>
      </c>
      <c r="B638" s="11">
        <v>30</v>
      </c>
      <c r="C638" s="116">
        <v>36</v>
      </c>
      <c r="D638" s="6">
        <v>34</v>
      </c>
      <c r="E638" s="6">
        <v>51</v>
      </c>
      <c r="F638" s="6">
        <v>71</v>
      </c>
      <c r="G638" s="38">
        <v>2956</v>
      </c>
      <c r="H638" s="38">
        <v>53320</v>
      </c>
      <c r="I638" s="38">
        <v>0</v>
      </c>
      <c r="J638" s="6">
        <v>0</v>
      </c>
      <c r="K638" s="38">
        <v>0</v>
      </c>
      <c r="L638" s="38">
        <v>0</v>
      </c>
      <c r="M638" s="5">
        <v>120000</v>
      </c>
      <c r="N638" s="39" t="s">
        <v>678</v>
      </c>
      <c r="O638"/>
    </row>
    <row r="639" spans="1:15" x14ac:dyDescent="0.3">
      <c r="A639" s="11">
        <v>231</v>
      </c>
      <c r="B639" s="11">
        <v>30</v>
      </c>
      <c r="C639" s="116">
        <v>36</v>
      </c>
      <c r="D639" s="6">
        <v>13</v>
      </c>
      <c r="E639" s="6">
        <v>51</v>
      </c>
      <c r="F639" s="6">
        <v>37</v>
      </c>
      <c r="G639" s="38">
        <v>2956</v>
      </c>
      <c r="H639" s="38">
        <v>13800</v>
      </c>
      <c r="I639" s="38">
        <v>0</v>
      </c>
      <c r="J639" s="6">
        <v>0</v>
      </c>
      <c r="K639" s="38">
        <v>0</v>
      </c>
      <c r="L639" s="38">
        <v>0</v>
      </c>
      <c r="M639" s="5">
        <v>40000</v>
      </c>
      <c r="N639" s="39" t="s">
        <v>378</v>
      </c>
      <c r="O639"/>
    </row>
    <row r="640" spans="1:15" x14ac:dyDescent="0.3">
      <c r="A640" s="11">
        <v>231</v>
      </c>
      <c r="B640" s="11">
        <v>30</v>
      </c>
      <c r="C640" s="116">
        <v>36</v>
      </c>
      <c r="D640" s="6">
        <v>13</v>
      </c>
      <c r="E640" s="6">
        <v>51</v>
      </c>
      <c r="F640" s="6">
        <v>39</v>
      </c>
      <c r="G640" s="38">
        <v>2956</v>
      </c>
      <c r="H640" s="38">
        <v>13800</v>
      </c>
      <c r="I640" s="38">
        <v>0</v>
      </c>
      <c r="J640" s="6">
        <v>0</v>
      </c>
      <c r="K640" s="38">
        <v>0</v>
      </c>
      <c r="L640" s="38">
        <v>0</v>
      </c>
      <c r="M640" s="5">
        <v>1000</v>
      </c>
      <c r="N640" s="39" t="s">
        <v>389</v>
      </c>
      <c r="O640"/>
    </row>
    <row r="641" spans="1:15" x14ac:dyDescent="0.3">
      <c r="A641" s="11">
        <v>231</v>
      </c>
      <c r="B641" s="11">
        <v>30</v>
      </c>
      <c r="C641" s="116">
        <v>36</v>
      </c>
      <c r="D641" s="6">
        <v>13</v>
      </c>
      <c r="E641" s="6">
        <v>51</v>
      </c>
      <c r="F641" s="6">
        <v>71</v>
      </c>
      <c r="G641" s="38">
        <v>2956</v>
      </c>
      <c r="H641" s="38">
        <v>13800</v>
      </c>
      <c r="I641" s="38">
        <v>0</v>
      </c>
      <c r="J641" s="6">
        <v>0</v>
      </c>
      <c r="K641" s="38">
        <v>0</v>
      </c>
      <c r="L641" s="38">
        <v>0</v>
      </c>
      <c r="M641" s="5">
        <v>60000</v>
      </c>
      <c r="N641" s="39" t="s">
        <v>431</v>
      </c>
      <c r="O641"/>
    </row>
    <row r="642" spans="1:15" x14ac:dyDescent="0.3">
      <c r="A642" s="11">
        <v>231</v>
      </c>
      <c r="B642" s="11">
        <v>30</v>
      </c>
      <c r="C642" s="116">
        <v>36</v>
      </c>
      <c r="D642" s="6">
        <v>13</v>
      </c>
      <c r="E642" s="6">
        <v>51</v>
      </c>
      <c r="F642" s="6">
        <v>69</v>
      </c>
      <c r="G642" s="38">
        <v>2956</v>
      </c>
      <c r="H642" s="38">
        <v>13800</v>
      </c>
      <c r="I642" s="38">
        <v>0</v>
      </c>
      <c r="J642" s="6">
        <v>0</v>
      </c>
      <c r="K642" s="38">
        <v>0</v>
      </c>
      <c r="L642" s="38">
        <v>0</v>
      </c>
      <c r="M642" s="5">
        <v>60000</v>
      </c>
      <c r="N642" s="39" t="s">
        <v>18</v>
      </c>
      <c r="O642"/>
    </row>
    <row r="643" spans="1:15" x14ac:dyDescent="0.3">
      <c r="A643" s="11">
        <v>231</v>
      </c>
      <c r="B643" s="11">
        <v>30</v>
      </c>
      <c r="C643" s="116">
        <v>36</v>
      </c>
      <c r="D643" s="6">
        <v>13</v>
      </c>
      <c r="E643" s="6">
        <v>51</v>
      </c>
      <c r="F643" s="6">
        <v>39</v>
      </c>
      <c r="G643" s="38">
        <v>2956</v>
      </c>
      <c r="H643" s="38">
        <v>13801</v>
      </c>
      <c r="I643" s="38">
        <v>0</v>
      </c>
      <c r="J643" s="6">
        <v>0</v>
      </c>
      <c r="K643" s="38">
        <v>0</v>
      </c>
      <c r="L643" s="38">
        <v>0</v>
      </c>
      <c r="M643" s="5">
        <v>1000</v>
      </c>
      <c r="N643" s="39" t="s">
        <v>390</v>
      </c>
      <c r="O643"/>
    </row>
    <row r="644" spans="1:15" x14ac:dyDescent="0.3">
      <c r="A644" s="11">
        <v>231</v>
      </c>
      <c r="B644" s="11">
        <v>30</v>
      </c>
      <c r="C644" s="116">
        <v>36</v>
      </c>
      <c r="D644" s="6">
        <v>13</v>
      </c>
      <c r="E644" s="6">
        <v>51</v>
      </c>
      <c r="F644" s="6">
        <v>71</v>
      </c>
      <c r="G644" s="38">
        <v>2956</v>
      </c>
      <c r="H644" s="38">
        <v>13801</v>
      </c>
      <c r="I644" s="38">
        <v>0</v>
      </c>
      <c r="J644" s="6">
        <v>0</v>
      </c>
      <c r="K644" s="38">
        <v>0</v>
      </c>
      <c r="L644" s="38">
        <v>0</v>
      </c>
      <c r="M644" s="5">
        <v>200000</v>
      </c>
      <c r="N644" s="39" t="s">
        <v>432</v>
      </c>
      <c r="O644"/>
    </row>
    <row r="645" spans="1:15" x14ac:dyDescent="0.3">
      <c r="A645" s="11">
        <v>231</v>
      </c>
      <c r="B645" s="11">
        <v>30</v>
      </c>
      <c r="C645" s="116">
        <v>36</v>
      </c>
      <c r="D645" s="6">
        <v>13</v>
      </c>
      <c r="E645" s="6">
        <v>51</v>
      </c>
      <c r="F645" s="6">
        <v>69</v>
      </c>
      <c r="G645" s="38">
        <v>2956</v>
      </c>
      <c r="H645" s="38">
        <v>13801</v>
      </c>
      <c r="I645" s="38">
        <v>0</v>
      </c>
      <c r="J645" s="6">
        <v>0</v>
      </c>
      <c r="K645" s="38">
        <v>0</v>
      </c>
      <c r="L645" s="38">
        <v>0</v>
      </c>
      <c r="M645" s="5">
        <v>60000</v>
      </c>
      <c r="N645" s="39" t="s">
        <v>17</v>
      </c>
      <c r="O645"/>
    </row>
    <row r="646" spans="1:15" x14ac:dyDescent="0.3">
      <c r="A646" s="11">
        <v>231</v>
      </c>
      <c r="B646" s="11">
        <v>30</v>
      </c>
      <c r="C646" s="116">
        <v>36</v>
      </c>
      <c r="D646" s="6">
        <v>13</v>
      </c>
      <c r="E646" s="6">
        <v>51</v>
      </c>
      <c r="F646" s="6">
        <v>39</v>
      </c>
      <c r="G646" s="38">
        <v>2956</v>
      </c>
      <c r="H646" s="38">
        <v>11001</v>
      </c>
      <c r="I646" s="38">
        <v>0</v>
      </c>
      <c r="J646" s="6">
        <v>0</v>
      </c>
      <c r="K646" s="38">
        <v>0</v>
      </c>
      <c r="L646" s="38">
        <v>0</v>
      </c>
      <c r="M646" s="5">
        <v>300</v>
      </c>
      <c r="N646" s="39" t="s">
        <v>386</v>
      </c>
      <c r="O646"/>
    </row>
    <row r="647" spans="1:15" ht="27" customHeight="1" x14ac:dyDescent="0.3">
      <c r="A647" s="11">
        <v>231</v>
      </c>
      <c r="B647" s="11">
        <v>30</v>
      </c>
      <c r="C647" s="116">
        <v>36</v>
      </c>
      <c r="D647" s="6">
        <v>13</v>
      </c>
      <c r="E647" s="6">
        <v>51</v>
      </c>
      <c r="F647" s="6">
        <v>71</v>
      </c>
      <c r="G647" s="38">
        <v>2956</v>
      </c>
      <c r="H647" s="38">
        <v>11001</v>
      </c>
      <c r="I647" s="38">
        <v>0</v>
      </c>
      <c r="J647" s="6">
        <v>0</v>
      </c>
      <c r="K647" s="38">
        <v>0</v>
      </c>
      <c r="L647" s="38">
        <v>0</v>
      </c>
      <c r="M647" s="5">
        <v>30000</v>
      </c>
      <c r="N647" s="39" t="s">
        <v>426</v>
      </c>
      <c r="O647"/>
    </row>
    <row r="648" spans="1:15" ht="27" customHeight="1" x14ac:dyDescent="0.3">
      <c r="A648" s="11">
        <v>231</v>
      </c>
      <c r="B648" s="11">
        <v>30</v>
      </c>
      <c r="C648" s="116">
        <v>36</v>
      </c>
      <c r="D648" s="6">
        <v>13</v>
      </c>
      <c r="E648" s="6">
        <v>51</v>
      </c>
      <c r="F648" s="6">
        <v>69</v>
      </c>
      <c r="G648" s="38">
        <v>2956</v>
      </c>
      <c r="H648" s="38">
        <v>11001</v>
      </c>
      <c r="I648" s="38">
        <v>0</v>
      </c>
      <c r="J648" s="6">
        <v>0</v>
      </c>
      <c r="K648" s="38">
        <v>0</v>
      </c>
      <c r="L648" s="38">
        <v>0</v>
      </c>
      <c r="M648" s="5">
        <v>70000</v>
      </c>
      <c r="N648" s="39" t="s">
        <v>406</v>
      </c>
      <c r="O648"/>
    </row>
    <row r="649" spans="1:15" x14ac:dyDescent="0.3">
      <c r="A649" s="11">
        <v>231</v>
      </c>
      <c r="B649" s="11">
        <v>30</v>
      </c>
      <c r="C649" s="116">
        <v>36</v>
      </c>
      <c r="D649" s="6">
        <v>13</v>
      </c>
      <c r="E649" s="6">
        <v>51</v>
      </c>
      <c r="F649" s="6">
        <v>39</v>
      </c>
      <c r="G649" s="38">
        <v>2956</v>
      </c>
      <c r="H649" s="38">
        <v>11630</v>
      </c>
      <c r="I649" s="38">
        <v>0</v>
      </c>
      <c r="J649" s="6">
        <v>0</v>
      </c>
      <c r="K649" s="38">
        <v>0</v>
      </c>
      <c r="L649" s="38">
        <v>0</v>
      </c>
      <c r="M649" s="5">
        <v>500</v>
      </c>
      <c r="N649" s="39" t="s">
        <v>387</v>
      </c>
      <c r="O649"/>
    </row>
    <row r="650" spans="1:15" x14ac:dyDescent="0.3">
      <c r="A650" s="11">
        <v>231</v>
      </c>
      <c r="B650" s="11">
        <v>30</v>
      </c>
      <c r="C650" s="116">
        <v>36</v>
      </c>
      <c r="D650" s="6">
        <v>13</v>
      </c>
      <c r="E650" s="6">
        <v>51</v>
      </c>
      <c r="F650" s="6">
        <v>71</v>
      </c>
      <c r="G650" s="38">
        <v>2956</v>
      </c>
      <c r="H650" s="38">
        <v>11630</v>
      </c>
      <c r="I650" s="38">
        <v>0</v>
      </c>
      <c r="J650" s="6">
        <v>0</v>
      </c>
      <c r="K650" s="38">
        <v>0</v>
      </c>
      <c r="L650" s="38">
        <v>0</v>
      </c>
      <c r="M650" s="20">
        <f>60000+600000</f>
        <v>660000</v>
      </c>
      <c r="N650" s="39" t="s">
        <v>427</v>
      </c>
      <c r="O650"/>
    </row>
    <row r="651" spans="1:15" x14ac:dyDescent="0.3">
      <c r="A651" s="11">
        <v>231</v>
      </c>
      <c r="B651" s="11">
        <v>30</v>
      </c>
      <c r="C651" s="116">
        <v>36</v>
      </c>
      <c r="D651" s="6">
        <v>13</v>
      </c>
      <c r="E651" s="6">
        <v>51</v>
      </c>
      <c r="F651" s="6">
        <v>69</v>
      </c>
      <c r="G651" s="38">
        <v>2956</v>
      </c>
      <c r="H651" s="38">
        <v>11630</v>
      </c>
      <c r="I651" s="38">
        <v>0</v>
      </c>
      <c r="J651" s="6">
        <v>0</v>
      </c>
      <c r="K651" s="38">
        <v>0</v>
      </c>
      <c r="L651" s="38">
        <v>0</v>
      </c>
      <c r="M651" s="20">
        <f>50000+500000</f>
        <v>550000</v>
      </c>
      <c r="N651" s="39" t="s">
        <v>407</v>
      </c>
      <c r="O651"/>
    </row>
    <row r="652" spans="1:15" x14ac:dyDescent="0.3">
      <c r="A652" s="11">
        <v>231</v>
      </c>
      <c r="B652" s="11">
        <v>30</v>
      </c>
      <c r="C652" s="116">
        <v>34</v>
      </c>
      <c r="D652" s="6">
        <v>12</v>
      </c>
      <c r="E652" s="6">
        <v>51</v>
      </c>
      <c r="F652" s="6">
        <v>39</v>
      </c>
      <c r="G652" s="38">
        <v>2956</v>
      </c>
      <c r="H652" s="38">
        <v>16420</v>
      </c>
      <c r="I652" s="38">
        <v>0</v>
      </c>
      <c r="J652" s="6">
        <v>0</v>
      </c>
      <c r="K652" s="38">
        <v>0</v>
      </c>
      <c r="L652" s="38">
        <v>0</v>
      </c>
      <c r="M652" s="5">
        <v>50000</v>
      </c>
      <c r="N652" s="39" t="s">
        <v>382</v>
      </c>
      <c r="O652"/>
    </row>
    <row r="653" spans="1:15" x14ac:dyDescent="0.3">
      <c r="A653" s="11">
        <v>231</v>
      </c>
      <c r="B653" s="11">
        <v>30</v>
      </c>
      <c r="C653" s="116">
        <v>34</v>
      </c>
      <c r="D653" s="6">
        <v>12</v>
      </c>
      <c r="E653" s="6">
        <v>51</v>
      </c>
      <c r="F653" s="6">
        <v>71</v>
      </c>
      <c r="G653" s="38">
        <v>2956</v>
      </c>
      <c r="H653" s="38">
        <v>16420</v>
      </c>
      <c r="I653" s="38">
        <v>0</v>
      </c>
      <c r="J653" s="6">
        <v>0</v>
      </c>
      <c r="K653" s="38">
        <v>0</v>
      </c>
      <c r="L653" s="38">
        <v>70</v>
      </c>
      <c r="M653" s="5">
        <v>950000</v>
      </c>
      <c r="N653" s="39" t="s">
        <v>421</v>
      </c>
      <c r="O653"/>
    </row>
    <row r="654" spans="1:15" x14ac:dyDescent="0.3">
      <c r="A654" s="11">
        <v>231</v>
      </c>
      <c r="B654" s="11">
        <v>30</v>
      </c>
      <c r="C654" s="116">
        <v>34</v>
      </c>
      <c r="D654" s="6">
        <v>12</v>
      </c>
      <c r="E654" s="6">
        <v>51</v>
      </c>
      <c r="F654" s="6">
        <v>69</v>
      </c>
      <c r="G654" s="38">
        <v>2956</v>
      </c>
      <c r="H654" s="38">
        <v>16420</v>
      </c>
      <c r="I654" s="38">
        <v>0</v>
      </c>
      <c r="J654" s="6">
        <v>0</v>
      </c>
      <c r="K654" s="38">
        <v>0</v>
      </c>
      <c r="L654" s="38">
        <v>0</v>
      </c>
      <c r="M654" s="5">
        <v>3000000</v>
      </c>
      <c r="N654" s="39" t="s">
        <v>402</v>
      </c>
      <c r="O654"/>
    </row>
    <row r="655" spans="1:15" x14ac:dyDescent="0.3">
      <c r="A655" s="11">
        <v>231</v>
      </c>
      <c r="B655" s="11">
        <v>30</v>
      </c>
      <c r="C655" s="116">
        <v>34</v>
      </c>
      <c r="D655" s="6">
        <v>12</v>
      </c>
      <c r="E655" s="6">
        <v>51</v>
      </c>
      <c r="F655" s="6">
        <v>62</v>
      </c>
      <c r="G655" s="38">
        <v>2956</v>
      </c>
      <c r="H655" s="38">
        <v>16420</v>
      </c>
      <c r="I655" s="38">
        <v>0</v>
      </c>
      <c r="J655" s="6">
        <v>0</v>
      </c>
      <c r="K655" s="38">
        <v>0</v>
      </c>
      <c r="L655" s="38">
        <v>0</v>
      </c>
      <c r="M655" s="5">
        <v>20000</v>
      </c>
      <c r="N655" s="39" t="s">
        <v>394</v>
      </c>
      <c r="O655"/>
    </row>
    <row r="656" spans="1:15" s="35" customFormat="1" x14ac:dyDescent="0.3">
      <c r="A656" s="11">
        <v>231</v>
      </c>
      <c r="B656" s="11">
        <v>30</v>
      </c>
      <c r="C656" s="116">
        <v>34</v>
      </c>
      <c r="D656" s="6">
        <v>12</v>
      </c>
      <c r="E656" s="6">
        <v>51</v>
      </c>
      <c r="F656" s="6">
        <v>23</v>
      </c>
      <c r="G656" s="6">
        <v>2956</v>
      </c>
      <c r="H656" s="6">
        <v>16420</v>
      </c>
      <c r="I656" s="6">
        <v>0</v>
      </c>
      <c r="J656" s="6">
        <v>0</v>
      </c>
      <c r="K656" s="6">
        <v>0</v>
      </c>
      <c r="L656" s="6">
        <v>0</v>
      </c>
      <c r="M656" s="5">
        <v>40000</v>
      </c>
      <c r="N656" s="3" t="s">
        <v>628</v>
      </c>
    </row>
    <row r="657" spans="1:15" x14ac:dyDescent="0.3">
      <c r="A657" s="11">
        <v>231</v>
      </c>
      <c r="B657" s="11">
        <v>30</v>
      </c>
      <c r="C657" s="116">
        <v>36</v>
      </c>
      <c r="D657" s="6">
        <v>12</v>
      </c>
      <c r="E657" s="6">
        <v>51</v>
      </c>
      <c r="F657" s="6">
        <v>66</v>
      </c>
      <c r="G657" s="38">
        <v>2997</v>
      </c>
      <c r="H657" s="38">
        <v>0</v>
      </c>
      <c r="I657" s="38">
        <v>0</v>
      </c>
      <c r="J657" s="6">
        <v>0</v>
      </c>
      <c r="K657" s="38">
        <v>0</v>
      </c>
      <c r="L657" s="38">
        <v>0</v>
      </c>
      <c r="M657" s="5">
        <v>110000</v>
      </c>
      <c r="N657" s="39" t="s">
        <v>438</v>
      </c>
      <c r="O657"/>
    </row>
    <row r="658" spans="1:15" x14ac:dyDescent="0.3">
      <c r="A658" s="11">
        <v>231</v>
      </c>
      <c r="B658" s="11">
        <v>30</v>
      </c>
      <c r="C658" s="116">
        <v>36</v>
      </c>
      <c r="D658" s="6">
        <v>39</v>
      </c>
      <c r="E658" s="6">
        <v>53</v>
      </c>
      <c r="F658" s="6">
        <v>62</v>
      </c>
      <c r="G658" s="38">
        <v>2997</v>
      </c>
      <c r="H658" s="38">
        <v>0</v>
      </c>
      <c r="I658" s="38">
        <v>0</v>
      </c>
      <c r="J658" s="6">
        <v>0</v>
      </c>
      <c r="K658" s="38">
        <v>0</v>
      </c>
      <c r="L658" s="38">
        <v>0</v>
      </c>
      <c r="M658" s="5">
        <v>600000</v>
      </c>
      <c r="N658" s="39" t="s">
        <v>476</v>
      </c>
      <c r="O658"/>
    </row>
    <row r="659" spans="1:15" x14ac:dyDescent="0.3">
      <c r="A659" s="11">
        <v>231</v>
      </c>
      <c r="B659" s="11">
        <v>30</v>
      </c>
      <c r="C659" s="116">
        <v>36</v>
      </c>
      <c r="D659" s="6">
        <v>39</v>
      </c>
      <c r="E659" s="6">
        <v>51</v>
      </c>
      <c r="F659" s="6">
        <v>69</v>
      </c>
      <c r="G659" s="38">
        <v>2997</v>
      </c>
      <c r="H659" s="38">
        <v>69001</v>
      </c>
      <c r="I659" s="38">
        <v>0</v>
      </c>
      <c r="J659" s="6">
        <v>0</v>
      </c>
      <c r="K659" s="38">
        <v>0</v>
      </c>
      <c r="L659" s="38">
        <v>0</v>
      </c>
      <c r="M659" s="5">
        <v>144000</v>
      </c>
      <c r="N659" s="39" t="s">
        <v>22</v>
      </c>
      <c r="O659"/>
    </row>
    <row r="660" spans="1:15" x14ac:dyDescent="0.3">
      <c r="A660" s="11">
        <v>231</v>
      </c>
      <c r="B660" s="11">
        <v>30</v>
      </c>
      <c r="C660" s="116">
        <v>36</v>
      </c>
      <c r="D660" s="6">
        <v>39</v>
      </c>
      <c r="E660" s="6">
        <v>51</v>
      </c>
      <c r="F660" s="6">
        <v>69</v>
      </c>
      <c r="G660" s="38">
        <v>2997</v>
      </c>
      <c r="H660" s="38">
        <v>69002</v>
      </c>
      <c r="I660" s="38">
        <v>0</v>
      </c>
      <c r="J660" s="6">
        <v>0</v>
      </c>
      <c r="K660" s="38">
        <v>0</v>
      </c>
      <c r="L660" s="38">
        <v>0</v>
      </c>
      <c r="M660" s="5">
        <v>5000</v>
      </c>
      <c r="N660" s="39" t="s">
        <v>23</v>
      </c>
      <c r="O660"/>
    </row>
    <row r="661" spans="1:15" x14ac:dyDescent="0.3">
      <c r="A661" s="11">
        <v>231</v>
      </c>
      <c r="B661" s="11">
        <v>30</v>
      </c>
      <c r="C661" s="116">
        <v>36</v>
      </c>
      <c r="D661" s="6">
        <v>39</v>
      </c>
      <c r="E661" s="6">
        <v>51</v>
      </c>
      <c r="F661" s="6">
        <v>69</v>
      </c>
      <c r="G661" s="38">
        <v>2997</v>
      </c>
      <c r="H661" s="38">
        <v>31036</v>
      </c>
      <c r="I661" s="38">
        <v>0</v>
      </c>
      <c r="J661" s="6">
        <v>0</v>
      </c>
      <c r="K661" s="38">
        <v>0</v>
      </c>
      <c r="L661" s="38">
        <v>0</v>
      </c>
      <c r="M661" s="5">
        <v>10000</v>
      </c>
      <c r="N661" s="39" t="s">
        <v>440</v>
      </c>
      <c r="O661"/>
    </row>
    <row r="662" spans="1:15" x14ac:dyDescent="0.3">
      <c r="A662" s="11">
        <v>231</v>
      </c>
      <c r="B662" s="11">
        <v>30</v>
      </c>
      <c r="C662" s="116">
        <v>36</v>
      </c>
      <c r="D662" s="6">
        <v>39</v>
      </c>
      <c r="E662" s="6">
        <v>53</v>
      </c>
      <c r="F662" s="6">
        <v>61</v>
      </c>
      <c r="G662" s="38">
        <v>2997</v>
      </c>
      <c r="H662" s="38">
        <v>0</v>
      </c>
      <c r="I662" s="38">
        <v>0</v>
      </c>
      <c r="J662" s="6">
        <v>0</v>
      </c>
      <c r="K662" s="38">
        <v>0</v>
      </c>
      <c r="L662" s="38">
        <v>0</v>
      </c>
      <c r="M662" s="5">
        <v>10000</v>
      </c>
      <c r="N662" s="39" t="s">
        <v>24</v>
      </c>
      <c r="O662"/>
    </row>
    <row r="663" spans="1:15" x14ac:dyDescent="0.3">
      <c r="A663" s="11">
        <v>231</v>
      </c>
      <c r="B663" s="11">
        <v>30</v>
      </c>
      <c r="C663" s="116">
        <v>36</v>
      </c>
      <c r="D663" s="6">
        <v>39</v>
      </c>
      <c r="E663" s="6">
        <v>51</v>
      </c>
      <c r="F663" s="6">
        <v>66</v>
      </c>
      <c r="G663" s="38">
        <v>2997</v>
      </c>
      <c r="H663" s="38">
        <v>10005</v>
      </c>
      <c r="I663" s="38">
        <v>0</v>
      </c>
      <c r="J663" s="6">
        <v>0</v>
      </c>
      <c r="K663" s="38">
        <v>0</v>
      </c>
      <c r="L663" s="38">
        <v>0</v>
      </c>
      <c r="M663" s="5">
        <v>110000</v>
      </c>
      <c r="N663" s="39" t="s">
        <v>751</v>
      </c>
      <c r="O663"/>
    </row>
    <row r="664" spans="1:15" x14ac:dyDescent="0.3">
      <c r="A664" s="11">
        <v>231</v>
      </c>
      <c r="B664" s="11">
        <v>30</v>
      </c>
      <c r="C664" s="116">
        <v>36</v>
      </c>
      <c r="D664" s="6">
        <v>12</v>
      </c>
      <c r="E664" s="6">
        <v>51</v>
      </c>
      <c r="F664" s="6">
        <v>69</v>
      </c>
      <c r="G664" s="38">
        <v>2997</v>
      </c>
      <c r="H664" s="38">
        <v>69003</v>
      </c>
      <c r="I664" s="38">
        <v>0</v>
      </c>
      <c r="J664" s="6">
        <v>0</v>
      </c>
      <c r="K664" s="38">
        <v>0</v>
      </c>
      <c r="L664" s="38">
        <v>0</v>
      </c>
      <c r="M664" s="5">
        <v>40000</v>
      </c>
      <c r="N664" s="39" t="s">
        <v>439</v>
      </c>
      <c r="O664"/>
    </row>
    <row r="665" spans="1:15" x14ac:dyDescent="0.3">
      <c r="A665" s="11">
        <v>231</v>
      </c>
      <c r="B665" s="11">
        <v>30</v>
      </c>
      <c r="C665" s="116">
        <v>36</v>
      </c>
      <c r="D665" s="6">
        <v>39</v>
      </c>
      <c r="E665" s="6">
        <v>53</v>
      </c>
      <c r="F665" s="6">
        <v>65</v>
      </c>
      <c r="G665" s="38">
        <v>2997</v>
      </c>
      <c r="H665" s="38">
        <v>0</v>
      </c>
      <c r="I665" s="38">
        <v>0</v>
      </c>
      <c r="J665" s="6">
        <v>0</v>
      </c>
      <c r="K665" s="38">
        <v>0</v>
      </c>
      <c r="L665" s="38">
        <v>0</v>
      </c>
      <c r="M665" s="5">
        <v>5000</v>
      </c>
      <c r="N665" s="39" t="s">
        <v>752</v>
      </c>
      <c r="O665"/>
    </row>
    <row r="666" spans="1:15" s="29" customFormat="1" x14ac:dyDescent="0.3">
      <c r="A666" s="11">
        <v>231</v>
      </c>
      <c r="B666" s="11">
        <v>30</v>
      </c>
      <c r="C666" s="116">
        <v>36</v>
      </c>
      <c r="D666" s="6">
        <v>13</v>
      </c>
      <c r="E666" s="6">
        <v>51</v>
      </c>
      <c r="F666" s="6">
        <v>66</v>
      </c>
      <c r="G666" s="6">
        <v>2997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5">
        <v>20000</v>
      </c>
      <c r="N666" s="3" t="s">
        <v>622</v>
      </c>
    </row>
    <row r="667" spans="1:15" x14ac:dyDescent="0.3">
      <c r="A667" s="11">
        <v>231</v>
      </c>
      <c r="B667" s="11">
        <v>30</v>
      </c>
      <c r="C667" s="116">
        <v>36</v>
      </c>
      <c r="D667" s="6">
        <v>39</v>
      </c>
      <c r="E667" s="6">
        <v>51</v>
      </c>
      <c r="F667" s="6">
        <v>37</v>
      </c>
      <c r="G667" s="38">
        <v>2997</v>
      </c>
      <c r="H667" s="38">
        <v>0</v>
      </c>
      <c r="I667" s="38">
        <v>0</v>
      </c>
      <c r="J667" s="6">
        <v>0</v>
      </c>
      <c r="K667" s="38">
        <v>0</v>
      </c>
      <c r="L667" s="38">
        <v>0</v>
      </c>
      <c r="M667" s="5">
        <v>40000</v>
      </c>
      <c r="N667" s="39" t="s">
        <v>437</v>
      </c>
      <c r="O667"/>
    </row>
    <row r="668" spans="1:15" x14ac:dyDescent="0.3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133">
        <f>SUM(M2:M667)</f>
        <v>390786042</v>
      </c>
      <c r="N668" s="9"/>
      <c r="O668"/>
    </row>
    <row r="669" spans="1:15" x14ac:dyDescent="0.3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</sheetData>
  <autoFilter ref="C1:M668"/>
  <pageMargins left="0.70866141732283472" right="0.70866141732283472" top="0.78740157480314965" bottom="0.78740157480314965" header="0.31496062992125984" footer="0.31496062992125984"/>
  <pageSetup paperSize="9" fitToHeight="999" orientation="landscape" r:id="rId1"/>
  <headerFooter>
    <oddFooter>Stránka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46"/>
  <sheetViews>
    <sheetView zoomScale="90" zoomScaleNormal="90" zoomScaleSheetLayoutView="80" workbookViewId="0">
      <pane ySplit="1" topLeftCell="A32" activePane="bottomLeft" state="frozen"/>
      <selection pane="bottomLeft" activeCell="I13" sqref="I13"/>
    </sheetView>
  </sheetViews>
  <sheetFormatPr defaultRowHeight="14.4" x14ac:dyDescent="0.3"/>
  <cols>
    <col min="1" max="1" width="4.44140625" style="9" bestFit="1" customWidth="1"/>
    <col min="2" max="2" width="3.33203125" style="9" bestFit="1" customWidth="1"/>
    <col min="3" max="4" width="6" style="9" customWidth="1"/>
    <col min="5" max="6" width="5.6640625" style="9" customWidth="1"/>
    <col min="7" max="7" width="10.33203125" style="9" bestFit="1" customWidth="1"/>
    <col min="8" max="8" width="7.6640625" style="9" bestFit="1" customWidth="1"/>
    <col min="9" max="9" width="3.44140625" style="9" bestFit="1" customWidth="1"/>
    <col min="10" max="10" width="9.44140625" style="9" bestFit="1" customWidth="1"/>
    <col min="11" max="11" width="9.6640625" style="9" bestFit="1" customWidth="1"/>
    <col min="12" max="12" width="4.33203125" style="9" bestFit="1" customWidth="1"/>
    <col min="13" max="13" width="16.33203125" style="86" customWidth="1"/>
    <col min="14" max="14" width="41.88671875" style="87" bestFit="1" customWidth="1"/>
  </cols>
  <sheetData>
    <row r="1" spans="1:14" s="110" customFormat="1" ht="33" customHeight="1" x14ac:dyDescent="0.3">
      <c r="A1" s="111" t="s">
        <v>1536</v>
      </c>
      <c r="B1" s="111" t="s">
        <v>1537</v>
      </c>
      <c r="C1" s="111" t="s">
        <v>785</v>
      </c>
      <c r="D1" s="112" t="s">
        <v>786</v>
      </c>
      <c r="E1" s="112" t="s">
        <v>787</v>
      </c>
      <c r="F1" s="112" t="s">
        <v>788</v>
      </c>
      <c r="G1" s="106" t="s">
        <v>0</v>
      </c>
      <c r="H1" s="106" t="s">
        <v>1</v>
      </c>
      <c r="I1" s="106" t="s">
        <v>2</v>
      </c>
      <c r="J1" s="106"/>
      <c r="K1" s="106" t="s">
        <v>477</v>
      </c>
      <c r="L1" s="106" t="s">
        <v>478</v>
      </c>
      <c r="M1" s="107" t="s">
        <v>467</v>
      </c>
      <c r="N1" s="108" t="s">
        <v>50</v>
      </c>
    </row>
    <row r="2" spans="1:14" x14ac:dyDescent="0.3">
      <c r="A2" s="9">
        <v>231</v>
      </c>
      <c r="B2" s="9">
        <v>30</v>
      </c>
      <c r="C2" s="6">
        <v>61</v>
      </c>
      <c r="D2" s="6">
        <v>71</v>
      </c>
      <c r="E2" s="6">
        <v>61</v>
      </c>
      <c r="F2" s="6">
        <v>22</v>
      </c>
      <c r="G2" s="11">
        <v>2055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75">
        <v>2000000</v>
      </c>
      <c r="N2" s="12" t="s">
        <v>447</v>
      </c>
    </row>
    <row r="3" spans="1:14" s="19" customFormat="1" x14ac:dyDescent="0.3">
      <c r="A3" s="9">
        <v>231</v>
      </c>
      <c r="B3" s="9">
        <v>30</v>
      </c>
      <c r="C3" s="6">
        <v>36</v>
      </c>
      <c r="D3" s="6">
        <v>39</v>
      </c>
      <c r="E3" s="6">
        <v>69</v>
      </c>
      <c r="F3" s="6">
        <v>1</v>
      </c>
      <c r="G3" s="50">
        <v>2200</v>
      </c>
      <c r="H3" s="50">
        <v>0</v>
      </c>
      <c r="I3" s="50">
        <v>0</v>
      </c>
      <c r="J3" s="50">
        <v>0</v>
      </c>
      <c r="K3" s="50">
        <v>0</v>
      </c>
      <c r="L3" s="50">
        <v>0</v>
      </c>
      <c r="M3" s="76">
        <v>5453790</v>
      </c>
      <c r="N3" s="77" t="s">
        <v>699</v>
      </c>
    </row>
    <row r="4" spans="1:14" x14ac:dyDescent="0.3">
      <c r="A4" s="9">
        <v>231</v>
      </c>
      <c r="B4" s="9">
        <v>30</v>
      </c>
      <c r="C4" s="6">
        <v>34</v>
      </c>
      <c r="D4" s="6">
        <v>21</v>
      </c>
      <c r="E4" s="6">
        <v>61</v>
      </c>
      <c r="F4" s="6">
        <v>21</v>
      </c>
      <c r="G4" s="38">
        <v>2460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44">
        <v>400000</v>
      </c>
      <c r="N4" s="39" t="s">
        <v>246</v>
      </c>
    </row>
    <row r="5" spans="1:14" s="10" customFormat="1" x14ac:dyDescent="0.3">
      <c r="A5" s="9">
        <v>231</v>
      </c>
      <c r="B5" s="9">
        <v>30</v>
      </c>
      <c r="C5" s="6">
        <v>37</v>
      </c>
      <c r="D5" s="6">
        <v>45</v>
      </c>
      <c r="E5" s="6">
        <v>61</v>
      </c>
      <c r="F5" s="6">
        <v>21</v>
      </c>
      <c r="G5" s="38">
        <v>2460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44">
        <v>1082950</v>
      </c>
      <c r="N5" s="39" t="s">
        <v>649</v>
      </c>
    </row>
    <row r="6" spans="1:14" s="10" customFormat="1" x14ac:dyDescent="0.3">
      <c r="A6" s="9">
        <v>231</v>
      </c>
      <c r="B6" s="9">
        <v>30</v>
      </c>
      <c r="C6" s="6">
        <v>36</v>
      </c>
      <c r="D6" s="6">
        <v>34</v>
      </c>
      <c r="E6" s="6">
        <v>61</v>
      </c>
      <c r="F6" s="6">
        <v>21</v>
      </c>
      <c r="G6" s="38">
        <v>2460</v>
      </c>
      <c r="H6" s="38">
        <v>53320</v>
      </c>
      <c r="I6" s="38">
        <v>0</v>
      </c>
      <c r="J6" s="38">
        <v>0</v>
      </c>
      <c r="K6" s="38">
        <v>0</v>
      </c>
      <c r="L6" s="38">
        <v>0</v>
      </c>
      <c r="M6" s="44">
        <v>1140350</v>
      </c>
      <c r="N6" s="39" t="s">
        <v>451</v>
      </c>
    </row>
    <row r="7" spans="1:14" x14ac:dyDescent="0.3">
      <c r="A7" s="9">
        <v>231</v>
      </c>
      <c r="B7" s="9">
        <v>30</v>
      </c>
      <c r="C7" s="6">
        <v>36</v>
      </c>
      <c r="D7" s="6">
        <v>31</v>
      </c>
      <c r="E7" s="6">
        <v>61</v>
      </c>
      <c r="F7" s="6">
        <v>21</v>
      </c>
      <c r="G7" s="38">
        <v>2460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44">
        <v>800000</v>
      </c>
      <c r="N7" s="39" t="s">
        <v>450</v>
      </c>
    </row>
    <row r="8" spans="1:14" x14ac:dyDescent="0.3">
      <c r="A8" s="9">
        <v>231</v>
      </c>
      <c r="B8" s="9">
        <v>30</v>
      </c>
      <c r="C8" s="6">
        <v>37</v>
      </c>
      <c r="D8" s="6">
        <v>45</v>
      </c>
      <c r="E8" s="6">
        <v>61</v>
      </c>
      <c r="F8" s="6">
        <v>21</v>
      </c>
      <c r="G8" s="38">
        <v>2460</v>
      </c>
      <c r="H8" s="38">
        <v>20628</v>
      </c>
      <c r="I8" s="38">
        <v>0</v>
      </c>
      <c r="J8" s="38">
        <v>0</v>
      </c>
      <c r="K8" s="38">
        <v>0</v>
      </c>
      <c r="L8" s="38">
        <v>0</v>
      </c>
      <c r="M8" s="44">
        <v>120000</v>
      </c>
      <c r="N8" s="39" t="s">
        <v>648</v>
      </c>
    </row>
    <row r="9" spans="1:14" x14ac:dyDescent="0.3">
      <c r="A9" s="9">
        <v>231</v>
      </c>
      <c r="B9" s="9">
        <v>30</v>
      </c>
      <c r="C9" s="6">
        <v>37</v>
      </c>
      <c r="D9" s="6">
        <v>25</v>
      </c>
      <c r="E9" s="6">
        <v>61</v>
      </c>
      <c r="F9" s="6">
        <v>21</v>
      </c>
      <c r="G9" s="38">
        <v>2460</v>
      </c>
      <c r="H9" s="38">
        <v>53334</v>
      </c>
      <c r="I9" s="38">
        <v>0</v>
      </c>
      <c r="J9" s="38">
        <v>0</v>
      </c>
      <c r="K9" s="38">
        <v>0</v>
      </c>
      <c r="L9" s="38">
        <v>0</v>
      </c>
      <c r="M9" s="44">
        <v>297050</v>
      </c>
      <c r="N9" s="39" t="s">
        <v>650</v>
      </c>
    </row>
    <row r="10" spans="1:14" x14ac:dyDescent="0.3">
      <c r="A10" s="9">
        <v>231</v>
      </c>
      <c r="B10" s="9">
        <v>30</v>
      </c>
      <c r="C10" s="6">
        <v>22</v>
      </c>
      <c r="D10" s="6">
        <v>19</v>
      </c>
      <c r="E10" s="6">
        <v>61</v>
      </c>
      <c r="F10" s="6">
        <v>21</v>
      </c>
      <c r="G10" s="11">
        <v>2460</v>
      </c>
      <c r="H10" s="11">
        <v>23002</v>
      </c>
      <c r="I10" s="11">
        <v>0</v>
      </c>
      <c r="J10" s="11">
        <v>0</v>
      </c>
      <c r="K10" s="11">
        <v>0</v>
      </c>
      <c r="L10" s="11">
        <v>0</v>
      </c>
      <c r="M10" s="75">
        <v>100000</v>
      </c>
      <c r="N10" s="12" t="s">
        <v>469</v>
      </c>
    </row>
    <row r="11" spans="1:14" x14ac:dyDescent="0.3">
      <c r="A11" s="9">
        <v>231</v>
      </c>
      <c r="B11" s="9">
        <v>30</v>
      </c>
      <c r="C11" s="6">
        <v>22</v>
      </c>
      <c r="D11" s="6">
        <v>19</v>
      </c>
      <c r="E11" s="6">
        <v>61</v>
      </c>
      <c r="F11" s="6">
        <v>21</v>
      </c>
      <c r="G11" s="11">
        <v>2490</v>
      </c>
      <c r="H11" s="11">
        <v>22000</v>
      </c>
      <c r="I11" s="11">
        <v>0</v>
      </c>
      <c r="J11" s="11">
        <v>0</v>
      </c>
      <c r="K11" s="11">
        <v>0</v>
      </c>
      <c r="L11" s="11">
        <v>0</v>
      </c>
      <c r="M11" s="75">
        <v>1000000</v>
      </c>
      <c r="N11" s="12" t="s">
        <v>698</v>
      </c>
    </row>
    <row r="12" spans="1:14" x14ac:dyDescent="0.3">
      <c r="A12" s="9">
        <v>231</v>
      </c>
      <c r="B12" s="9">
        <v>30</v>
      </c>
      <c r="C12" s="6">
        <v>22</v>
      </c>
      <c r="D12" s="6">
        <v>12</v>
      </c>
      <c r="E12" s="6">
        <v>61</v>
      </c>
      <c r="F12" s="6">
        <v>21</v>
      </c>
      <c r="G12" s="11">
        <v>2490</v>
      </c>
      <c r="H12" s="11">
        <v>0</v>
      </c>
      <c r="I12" s="50">
        <v>0</v>
      </c>
      <c r="J12" s="50">
        <v>0</v>
      </c>
      <c r="K12" s="50">
        <v>0</v>
      </c>
      <c r="L12" s="50">
        <v>0</v>
      </c>
      <c r="M12" s="78">
        <v>12000000</v>
      </c>
      <c r="N12" s="11" t="s">
        <v>464</v>
      </c>
    </row>
    <row r="13" spans="1:14" ht="28.8" x14ac:dyDescent="0.3">
      <c r="A13" s="9">
        <v>231</v>
      </c>
      <c r="B13" s="9">
        <v>30</v>
      </c>
      <c r="C13" s="6">
        <v>36</v>
      </c>
      <c r="D13" s="6">
        <v>32</v>
      </c>
      <c r="E13" s="6">
        <v>61</v>
      </c>
      <c r="F13" s="6">
        <v>21</v>
      </c>
      <c r="G13" s="11">
        <v>2490</v>
      </c>
      <c r="H13" s="11">
        <v>11016</v>
      </c>
      <c r="I13" s="11">
        <v>0</v>
      </c>
      <c r="J13" s="11">
        <v>0</v>
      </c>
      <c r="K13" s="11">
        <v>0</v>
      </c>
      <c r="L13" s="50">
        <v>0</v>
      </c>
      <c r="M13" s="78">
        <v>5000000</v>
      </c>
      <c r="N13" s="12" t="s">
        <v>706</v>
      </c>
    </row>
    <row r="14" spans="1:14" x14ac:dyDescent="0.3">
      <c r="A14" s="9">
        <v>231</v>
      </c>
      <c r="B14" s="9">
        <v>30</v>
      </c>
      <c r="C14" s="6">
        <v>36</v>
      </c>
      <c r="D14" s="6">
        <v>13</v>
      </c>
      <c r="E14" s="6">
        <v>61</v>
      </c>
      <c r="F14" s="6">
        <v>21</v>
      </c>
      <c r="G14" s="11">
        <v>2490</v>
      </c>
      <c r="H14" s="11">
        <v>11638</v>
      </c>
      <c r="I14" s="11">
        <v>0</v>
      </c>
      <c r="J14" s="11">
        <v>0</v>
      </c>
      <c r="K14" s="11">
        <v>0</v>
      </c>
      <c r="L14" s="50">
        <v>0</v>
      </c>
      <c r="M14" s="79">
        <v>7517600</v>
      </c>
      <c r="N14" s="12" t="s">
        <v>21</v>
      </c>
    </row>
    <row r="15" spans="1:14" s="42" customFormat="1" x14ac:dyDescent="0.3">
      <c r="A15" s="9">
        <v>231</v>
      </c>
      <c r="B15" s="9">
        <v>30</v>
      </c>
      <c r="C15" s="6">
        <v>34</v>
      </c>
      <c r="D15" s="6">
        <v>12</v>
      </c>
      <c r="E15" s="6">
        <v>61</v>
      </c>
      <c r="F15" s="6">
        <v>21</v>
      </c>
      <c r="G15" s="11">
        <v>2490</v>
      </c>
      <c r="H15" s="11">
        <v>16421</v>
      </c>
      <c r="I15" s="11">
        <v>0</v>
      </c>
      <c r="J15" s="11">
        <v>0</v>
      </c>
      <c r="K15" s="11">
        <v>0</v>
      </c>
      <c r="L15" s="50">
        <v>0</v>
      </c>
      <c r="M15" s="80">
        <v>20000000</v>
      </c>
      <c r="N15" s="12" t="s">
        <v>859</v>
      </c>
    </row>
    <row r="16" spans="1:14" x14ac:dyDescent="0.3">
      <c r="A16" s="9">
        <v>231</v>
      </c>
      <c r="B16" s="9">
        <v>30</v>
      </c>
      <c r="C16" s="6">
        <v>36</v>
      </c>
      <c r="D16" s="6">
        <v>39</v>
      </c>
      <c r="E16" s="6">
        <v>61</v>
      </c>
      <c r="F16" s="6">
        <v>21</v>
      </c>
      <c r="G16" s="11">
        <v>2490</v>
      </c>
      <c r="H16" s="11">
        <v>0</v>
      </c>
      <c r="I16" s="50">
        <v>0</v>
      </c>
      <c r="J16" s="50">
        <v>0</v>
      </c>
      <c r="K16" s="50">
        <v>0</v>
      </c>
      <c r="L16" s="50">
        <v>0</v>
      </c>
      <c r="M16" s="78">
        <v>900000</v>
      </c>
      <c r="N16" s="11" t="s">
        <v>463</v>
      </c>
    </row>
    <row r="17" spans="1:14" s="42" customFormat="1" x14ac:dyDescent="0.3">
      <c r="A17" s="9">
        <v>231</v>
      </c>
      <c r="B17" s="9">
        <v>30</v>
      </c>
      <c r="C17" s="6">
        <v>36</v>
      </c>
      <c r="D17" s="6">
        <v>13</v>
      </c>
      <c r="E17" s="6">
        <v>61</v>
      </c>
      <c r="F17" s="6">
        <v>21</v>
      </c>
      <c r="G17" s="11">
        <v>2490</v>
      </c>
      <c r="H17" s="11">
        <v>11749</v>
      </c>
      <c r="I17" s="11">
        <v>0</v>
      </c>
      <c r="J17" s="11">
        <v>0</v>
      </c>
      <c r="K17" s="11">
        <v>0</v>
      </c>
      <c r="L17" s="50">
        <v>0</v>
      </c>
      <c r="M17" s="79">
        <v>18858968</v>
      </c>
      <c r="N17" s="12" t="s">
        <v>686</v>
      </c>
    </row>
    <row r="18" spans="1:14" x14ac:dyDescent="0.3">
      <c r="A18" s="9">
        <v>231</v>
      </c>
      <c r="B18" s="9">
        <v>30</v>
      </c>
      <c r="C18" s="6">
        <v>23</v>
      </c>
      <c r="D18" s="6">
        <v>21</v>
      </c>
      <c r="E18" s="6">
        <v>63</v>
      </c>
      <c r="F18" s="6">
        <v>71</v>
      </c>
      <c r="G18" s="11">
        <v>2600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75">
        <v>380000</v>
      </c>
      <c r="N18" s="12" t="s">
        <v>612</v>
      </c>
    </row>
    <row r="19" spans="1:14" s="18" customFormat="1" x14ac:dyDescent="0.3">
      <c r="A19" s="9">
        <v>231</v>
      </c>
      <c r="B19" s="9">
        <v>30</v>
      </c>
      <c r="C19" s="6">
        <v>36</v>
      </c>
      <c r="D19" s="6">
        <v>35</v>
      </c>
      <c r="E19" s="6">
        <v>61</v>
      </c>
      <c r="F19" s="6">
        <v>19</v>
      </c>
      <c r="G19" s="11">
        <v>2600</v>
      </c>
      <c r="H19" s="11">
        <v>0</v>
      </c>
      <c r="I19" s="11">
        <v>0</v>
      </c>
      <c r="J19" s="11">
        <v>0</v>
      </c>
      <c r="K19" s="11">
        <v>0</v>
      </c>
      <c r="L19" s="50">
        <v>0</v>
      </c>
      <c r="M19" s="75">
        <v>2000000</v>
      </c>
      <c r="N19" s="12" t="s">
        <v>613</v>
      </c>
    </row>
    <row r="20" spans="1:14" x14ac:dyDescent="0.3">
      <c r="A20" s="9">
        <v>231</v>
      </c>
      <c r="B20" s="9">
        <v>30</v>
      </c>
      <c r="C20" s="6">
        <v>36</v>
      </c>
      <c r="D20" s="6">
        <v>35</v>
      </c>
      <c r="E20" s="6">
        <v>61</v>
      </c>
      <c r="F20" s="6">
        <v>19</v>
      </c>
      <c r="G20" s="11">
        <v>2600</v>
      </c>
      <c r="H20" s="11">
        <v>0</v>
      </c>
      <c r="I20" s="11">
        <v>0</v>
      </c>
      <c r="J20" s="11">
        <v>0</v>
      </c>
      <c r="K20" s="11">
        <v>0</v>
      </c>
      <c r="L20" s="11">
        <v>1</v>
      </c>
      <c r="M20" s="75">
        <v>900000</v>
      </c>
      <c r="N20" s="12" t="s">
        <v>255</v>
      </c>
    </row>
    <row r="21" spans="1:14" s="19" customFormat="1" x14ac:dyDescent="0.3">
      <c r="A21" s="9">
        <v>231</v>
      </c>
      <c r="B21" s="9">
        <v>30</v>
      </c>
      <c r="C21" s="6">
        <v>33</v>
      </c>
      <c r="D21" s="6">
        <v>14</v>
      </c>
      <c r="E21" s="6">
        <v>64</v>
      </c>
      <c r="F21" s="6">
        <v>51</v>
      </c>
      <c r="G21" s="50">
        <v>2840</v>
      </c>
      <c r="H21" s="50">
        <v>52584</v>
      </c>
      <c r="I21" s="50">
        <v>0</v>
      </c>
      <c r="J21" s="50">
        <v>0</v>
      </c>
      <c r="K21" s="50">
        <v>0</v>
      </c>
      <c r="L21" s="50">
        <v>0</v>
      </c>
      <c r="M21" s="76">
        <v>30000000</v>
      </c>
      <c r="N21" s="77" t="s">
        <v>693</v>
      </c>
    </row>
    <row r="22" spans="1:14" s="42" customFormat="1" x14ac:dyDescent="0.3">
      <c r="A22" s="9">
        <v>231</v>
      </c>
      <c r="B22" s="9">
        <v>30</v>
      </c>
      <c r="C22" s="6">
        <v>33</v>
      </c>
      <c r="D22" s="6">
        <v>14</v>
      </c>
      <c r="E22" s="6">
        <v>63</v>
      </c>
      <c r="F22" s="6">
        <v>51</v>
      </c>
      <c r="G22" s="11">
        <v>2840</v>
      </c>
      <c r="H22" s="11">
        <v>52584</v>
      </c>
      <c r="I22" s="11">
        <v>0</v>
      </c>
      <c r="J22" s="11">
        <v>0</v>
      </c>
      <c r="K22" s="11">
        <v>0</v>
      </c>
      <c r="L22" s="50">
        <v>25</v>
      </c>
      <c r="M22" s="75">
        <v>23000000</v>
      </c>
      <c r="N22" s="12" t="s">
        <v>860</v>
      </c>
    </row>
    <row r="23" spans="1:14" s="42" customFormat="1" x14ac:dyDescent="0.3">
      <c r="A23" s="9">
        <v>231</v>
      </c>
      <c r="B23" s="9">
        <v>30</v>
      </c>
      <c r="C23" s="6">
        <v>31</v>
      </c>
      <c r="D23" s="6">
        <v>13</v>
      </c>
      <c r="E23" s="6">
        <v>63</v>
      </c>
      <c r="F23" s="6">
        <v>51</v>
      </c>
      <c r="G23" s="11">
        <v>2867</v>
      </c>
      <c r="H23" s="11">
        <v>52722</v>
      </c>
      <c r="I23" s="11">
        <v>0</v>
      </c>
      <c r="J23" s="11">
        <v>0</v>
      </c>
      <c r="K23" s="11">
        <v>0</v>
      </c>
      <c r="L23" s="11">
        <v>0</v>
      </c>
      <c r="M23" s="76">
        <v>153000</v>
      </c>
      <c r="N23" s="12" t="s">
        <v>685</v>
      </c>
    </row>
    <row r="24" spans="1:14" s="10" customFormat="1" x14ac:dyDescent="0.3">
      <c r="A24" s="9">
        <v>231</v>
      </c>
      <c r="B24" s="9">
        <v>30</v>
      </c>
      <c r="C24" s="6">
        <v>31</v>
      </c>
      <c r="D24" s="6">
        <v>13</v>
      </c>
      <c r="E24" s="6">
        <v>63</v>
      </c>
      <c r="F24" s="6">
        <v>51</v>
      </c>
      <c r="G24" s="11">
        <v>2867</v>
      </c>
      <c r="H24" s="11">
        <v>0</v>
      </c>
      <c r="I24" s="50">
        <v>0</v>
      </c>
      <c r="J24" s="50">
        <v>0</v>
      </c>
      <c r="K24" s="50">
        <v>0</v>
      </c>
      <c r="L24" s="50">
        <v>0</v>
      </c>
      <c r="M24" s="76">
        <v>190000</v>
      </c>
      <c r="N24" s="12" t="s">
        <v>468</v>
      </c>
    </row>
    <row r="25" spans="1:14" x14ac:dyDescent="0.3">
      <c r="A25" s="9">
        <v>231</v>
      </c>
      <c r="B25" s="9">
        <v>30</v>
      </c>
      <c r="C25" s="6">
        <v>34</v>
      </c>
      <c r="D25" s="6">
        <v>12</v>
      </c>
      <c r="E25" s="6">
        <v>61</v>
      </c>
      <c r="F25" s="6">
        <v>21</v>
      </c>
      <c r="G25" s="38">
        <v>2956</v>
      </c>
      <c r="H25" s="38">
        <v>16421</v>
      </c>
      <c r="I25" s="38">
        <v>0</v>
      </c>
      <c r="J25" s="38">
        <v>0</v>
      </c>
      <c r="K25" s="38">
        <v>0</v>
      </c>
      <c r="L25" s="38">
        <v>0</v>
      </c>
      <c r="M25" s="44">
        <v>10000</v>
      </c>
      <c r="N25" s="39" t="s">
        <v>674</v>
      </c>
    </row>
    <row r="26" spans="1:14" x14ac:dyDescent="0.3">
      <c r="A26" s="9">
        <v>231</v>
      </c>
      <c r="B26" s="9">
        <v>30</v>
      </c>
      <c r="C26" s="6">
        <v>34</v>
      </c>
      <c r="D26" s="6">
        <v>12</v>
      </c>
      <c r="E26" s="6">
        <v>61</v>
      </c>
      <c r="F26" s="6">
        <v>21</v>
      </c>
      <c r="G26" s="47">
        <v>2956</v>
      </c>
      <c r="H26" s="45">
        <v>16432</v>
      </c>
      <c r="I26" s="45">
        <v>0</v>
      </c>
      <c r="J26" s="45">
        <v>0</v>
      </c>
      <c r="K26" s="45">
        <v>0</v>
      </c>
      <c r="L26" s="45">
        <v>0</v>
      </c>
      <c r="M26" s="81">
        <v>500000</v>
      </c>
      <c r="N26" s="46" t="s">
        <v>681</v>
      </c>
    </row>
    <row r="27" spans="1:14" x14ac:dyDescent="0.3">
      <c r="A27" s="9">
        <v>231</v>
      </c>
      <c r="B27" s="9">
        <v>30</v>
      </c>
      <c r="C27" s="6">
        <v>34</v>
      </c>
      <c r="D27" s="6">
        <v>12</v>
      </c>
      <c r="E27" s="6">
        <v>61</v>
      </c>
      <c r="F27" s="6">
        <v>21</v>
      </c>
      <c r="G27" s="45">
        <v>2956</v>
      </c>
      <c r="H27" s="45">
        <v>16430</v>
      </c>
      <c r="I27" s="45">
        <v>0</v>
      </c>
      <c r="J27" s="45">
        <v>0</v>
      </c>
      <c r="K27" s="45">
        <v>0</v>
      </c>
      <c r="L27" s="45">
        <v>0</v>
      </c>
      <c r="M27" s="44">
        <v>100000</v>
      </c>
      <c r="N27" s="46" t="s">
        <v>675</v>
      </c>
    </row>
    <row r="28" spans="1:14" x14ac:dyDescent="0.3">
      <c r="A28" s="9">
        <v>231</v>
      </c>
      <c r="B28" s="9">
        <v>30</v>
      </c>
      <c r="C28" s="6">
        <v>34</v>
      </c>
      <c r="D28" s="6">
        <v>12</v>
      </c>
      <c r="E28" s="6">
        <v>61</v>
      </c>
      <c r="F28" s="6">
        <v>21</v>
      </c>
      <c r="G28" s="45">
        <v>2956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4">
        <v>50000</v>
      </c>
      <c r="N28" s="46" t="s">
        <v>677</v>
      </c>
    </row>
    <row r="29" spans="1:14" s="42" customFormat="1" x14ac:dyDescent="0.3">
      <c r="A29" s="9">
        <v>231</v>
      </c>
      <c r="B29" s="9">
        <v>30</v>
      </c>
      <c r="C29" s="6">
        <v>34</v>
      </c>
      <c r="D29" s="6">
        <v>12</v>
      </c>
      <c r="E29" s="6">
        <v>61</v>
      </c>
      <c r="F29" s="6">
        <v>21</v>
      </c>
      <c r="G29" s="38">
        <v>2956</v>
      </c>
      <c r="H29" s="38">
        <v>16420</v>
      </c>
      <c r="I29" s="38">
        <v>0</v>
      </c>
      <c r="J29" s="38">
        <v>0</v>
      </c>
      <c r="K29" s="38">
        <v>0</v>
      </c>
      <c r="L29" s="38">
        <v>0</v>
      </c>
      <c r="M29" s="44">
        <v>2500000</v>
      </c>
      <c r="N29" s="39" t="s">
        <v>858</v>
      </c>
    </row>
    <row r="30" spans="1:14" s="2" customFormat="1" x14ac:dyDescent="0.3">
      <c r="A30" s="9">
        <v>231</v>
      </c>
      <c r="B30" s="9">
        <v>30</v>
      </c>
      <c r="C30" s="6">
        <v>36</v>
      </c>
      <c r="D30" s="6">
        <v>12</v>
      </c>
      <c r="E30" s="6">
        <v>61</v>
      </c>
      <c r="F30" s="6">
        <v>21</v>
      </c>
      <c r="G30" s="38">
        <v>2956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44">
        <v>5000000</v>
      </c>
      <c r="N30" s="39" t="s">
        <v>435</v>
      </c>
    </row>
    <row r="31" spans="1:14" x14ac:dyDescent="0.3">
      <c r="A31" s="9">
        <v>231</v>
      </c>
      <c r="B31" s="9">
        <v>30</v>
      </c>
      <c r="C31" s="6">
        <v>36</v>
      </c>
      <c r="D31" s="6">
        <v>12</v>
      </c>
      <c r="E31" s="6">
        <v>61</v>
      </c>
      <c r="F31" s="6">
        <v>21</v>
      </c>
      <c r="G31" s="47">
        <v>2956</v>
      </c>
      <c r="H31" s="48">
        <v>13019</v>
      </c>
      <c r="I31" s="48">
        <v>0</v>
      </c>
      <c r="J31" s="48">
        <v>0</v>
      </c>
      <c r="K31" s="48">
        <v>0</v>
      </c>
      <c r="L31" s="48">
        <v>0</v>
      </c>
      <c r="M31" s="82">
        <v>2000000</v>
      </c>
      <c r="N31" s="1" t="s">
        <v>861</v>
      </c>
    </row>
    <row r="32" spans="1:14" s="42" customFormat="1" x14ac:dyDescent="0.3">
      <c r="A32" s="9">
        <v>231</v>
      </c>
      <c r="B32" s="9">
        <v>30</v>
      </c>
      <c r="C32" s="6">
        <v>36</v>
      </c>
      <c r="D32" s="6">
        <v>12</v>
      </c>
      <c r="E32" s="6">
        <v>61</v>
      </c>
      <c r="F32" s="6">
        <v>21</v>
      </c>
      <c r="G32" s="45">
        <v>2956</v>
      </c>
      <c r="H32" s="45">
        <v>0</v>
      </c>
      <c r="I32" s="45">
        <v>0</v>
      </c>
      <c r="J32" s="45">
        <v>0</v>
      </c>
      <c r="K32" s="45">
        <v>0</v>
      </c>
      <c r="L32" s="45">
        <v>1</v>
      </c>
      <c r="M32" s="44">
        <v>560000</v>
      </c>
      <c r="N32" s="46" t="s">
        <v>460</v>
      </c>
    </row>
    <row r="33" spans="1:14" s="42" customFormat="1" x14ac:dyDescent="0.3">
      <c r="A33" s="9">
        <v>231</v>
      </c>
      <c r="B33" s="9">
        <v>30</v>
      </c>
      <c r="C33" s="6">
        <v>36</v>
      </c>
      <c r="D33" s="6">
        <v>13</v>
      </c>
      <c r="E33" s="6">
        <v>61</v>
      </c>
      <c r="F33" s="6">
        <v>21</v>
      </c>
      <c r="G33" s="38">
        <v>2956</v>
      </c>
      <c r="H33" s="38">
        <v>15001</v>
      </c>
      <c r="I33" s="38">
        <v>0</v>
      </c>
      <c r="J33" s="38">
        <v>0</v>
      </c>
      <c r="K33" s="38">
        <v>0</v>
      </c>
      <c r="L33" s="38">
        <v>0</v>
      </c>
      <c r="M33" s="44">
        <v>100000</v>
      </c>
      <c r="N33" s="39" t="s">
        <v>679</v>
      </c>
    </row>
    <row r="34" spans="1:14" x14ac:dyDescent="0.3">
      <c r="A34" s="9">
        <v>231</v>
      </c>
      <c r="B34" s="9">
        <v>30</v>
      </c>
      <c r="C34" s="6">
        <v>36</v>
      </c>
      <c r="D34" s="6">
        <v>13</v>
      </c>
      <c r="E34" s="6">
        <v>61</v>
      </c>
      <c r="F34" s="6">
        <v>21</v>
      </c>
      <c r="G34" s="38">
        <v>2956</v>
      </c>
      <c r="H34" s="38">
        <v>69400</v>
      </c>
      <c r="I34" s="38">
        <v>0</v>
      </c>
      <c r="J34" s="38">
        <v>0</v>
      </c>
      <c r="K34" s="38">
        <v>0</v>
      </c>
      <c r="L34" s="38">
        <v>0</v>
      </c>
      <c r="M34" s="44">
        <v>450000</v>
      </c>
      <c r="N34" s="39" t="s">
        <v>684</v>
      </c>
    </row>
    <row r="35" spans="1:14" s="42" customFormat="1" x14ac:dyDescent="0.3">
      <c r="A35" s="9">
        <v>231</v>
      </c>
      <c r="B35" s="9">
        <v>30</v>
      </c>
      <c r="C35" s="6">
        <v>36</v>
      </c>
      <c r="D35" s="6">
        <v>13</v>
      </c>
      <c r="E35" s="6">
        <v>61</v>
      </c>
      <c r="F35" s="6">
        <v>21</v>
      </c>
      <c r="G35" s="45">
        <v>2956</v>
      </c>
      <c r="H35" s="45">
        <v>11028</v>
      </c>
      <c r="I35" s="45">
        <v>0</v>
      </c>
      <c r="J35" s="45">
        <v>0</v>
      </c>
      <c r="K35" s="45">
        <v>0</v>
      </c>
      <c r="L35" s="45">
        <v>0</v>
      </c>
      <c r="M35" s="44">
        <v>200000</v>
      </c>
      <c r="N35" s="46" t="s">
        <v>680</v>
      </c>
    </row>
    <row r="36" spans="1:14" s="42" customFormat="1" x14ac:dyDescent="0.3">
      <c r="A36" s="9">
        <v>231</v>
      </c>
      <c r="B36" s="9">
        <v>30</v>
      </c>
      <c r="C36" s="6">
        <v>36</v>
      </c>
      <c r="D36" s="6">
        <v>13</v>
      </c>
      <c r="E36" s="6">
        <v>61</v>
      </c>
      <c r="F36" s="6">
        <v>21</v>
      </c>
      <c r="G36" s="47">
        <v>2956</v>
      </c>
      <c r="H36" s="48">
        <v>13801</v>
      </c>
      <c r="I36" s="48">
        <v>0</v>
      </c>
      <c r="J36" s="48">
        <v>0</v>
      </c>
      <c r="K36" s="48">
        <v>0</v>
      </c>
      <c r="L36" s="48">
        <v>0</v>
      </c>
      <c r="M36" s="82">
        <v>800000</v>
      </c>
      <c r="N36" s="1" t="s">
        <v>461</v>
      </c>
    </row>
    <row r="37" spans="1:14" s="42" customFormat="1" x14ac:dyDescent="0.3">
      <c r="A37" s="9">
        <v>231</v>
      </c>
      <c r="B37" s="9">
        <v>30</v>
      </c>
      <c r="C37" s="6">
        <v>36</v>
      </c>
      <c r="D37" s="6">
        <v>19</v>
      </c>
      <c r="E37" s="6">
        <v>61</v>
      </c>
      <c r="F37" s="6">
        <v>21</v>
      </c>
      <c r="G37" s="38">
        <v>2956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44">
        <v>600000</v>
      </c>
      <c r="N37" s="39" t="s">
        <v>708</v>
      </c>
    </row>
    <row r="38" spans="1:14" s="42" customFormat="1" x14ac:dyDescent="0.3">
      <c r="A38" s="9">
        <v>231</v>
      </c>
      <c r="B38" s="9">
        <v>30</v>
      </c>
      <c r="C38" s="6">
        <v>36</v>
      </c>
      <c r="D38" s="6">
        <v>39</v>
      </c>
      <c r="E38" s="6">
        <v>61</v>
      </c>
      <c r="F38" s="6">
        <v>21</v>
      </c>
      <c r="G38" s="6">
        <v>2956</v>
      </c>
      <c r="H38" s="6">
        <v>49820</v>
      </c>
      <c r="I38" s="6">
        <v>0</v>
      </c>
      <c r="J38" s="6">
        <v>0</v>
      </c>
      <c r="K38" s="6">
        <v>0</v>
      </c>
      <c r="L38" s="6">
        <v>0</v>
      </c>
      <c r="M38" s="44">
        <v>600000</v>
      </c>
      <c r="N38" s="3" t="s">
        <v>683</v>
      </c>
    </row>
    <row r="39" spans="1:14" x14ac:dyDescent="0.3">
      <c r="A39" s="9">
        <v>231</v>
      </c>
      <c r="B39" s="9">
        <v>30</v>
      </c>
      <c r="C39" s="6">
        <v>36</v>
      </c>
      <c r="D39" s="6">
        <v>39</v>
      </c>
      <c r="E39" s="6">
        <v>61</v>
      </c>
      <c r="F39" s="6">
        <v>21</v>
      </c>
      <c r="G39" s="6">
        <v>2956</v>
      </c>
      <c r="H39" s="6">
        <v>49840</v>
      </c>
      <c r="I39" s="6">
        <v>0</v>
      </c>
      <c r="J39" s="6">
        <v>0</v>
      </c>
      <c r="K39" s="6">
        <v>0</v>
      </c>
      <c r="L39" s="6">
        <v>0</v>
      </c>
      <c r="M39" s="44">
        <v>600000</v>
      </c>
      <c r="N39" s="3" t="s">
        <v>682</v>
      </c>
    </row>
    <row r="40" spans="1:14" x14ac:dyDescent="0.3">
      <c r="A40" s="9">
        <v>231</v>
      </c>
      <c r="B40" s="9">
        <v>30</v>
      </c>
      <c r="C40" s="6">
        <v>43</v>
      </c>
      <c r="D40" s="6">
        <v>51</v>
      </c>
      <c r="E40" s="6">
        <v>61</v>
      </c>
      <c r="F40" s="6">
        <v>21</v>
      </c>
      <c r="G40" s="6">
        <v>2956</v>
      </c>
      <c r="H40" s="6">
        <v>19556</v>
      </c>
      <c r="I40" s="6">
        <v>0</v>
      </c>
      <c r="J40" s="6">
        <v>0</v>
      </c>
      <c r="K40" s="6">
        <v>0</v>
      </c>
      <c r="L40" s="6">
        <v>0</v>
      </c>
      <c r="M40" s="44">
        <v>800000</v>
      </c>
      <c r="N40" s="3" t="s">
        <v>436</v>
      </c>
    </row>
    <row r="41" spans="1:14" x14ac:dyDescent="0.3">
      <c r="A41" s="9">
        <v>231</v>
      </c>
      <c r="B41" s="9">
        <v>30</v>
      </c>
      <c r="C41" s="6">
        <v>43</v>
      </c>
      <c r="D41" s="6">
        <v>51</v>
      </c>
      <c r="E41" s="6">
        <v>61</v>
      </c>
      <c r="F41" s="6">
        <v>21</v>
      </c>
      <c r="G41" s="6">
        <v>2956</v>
      </c>
      <c r="H41" s="6">
        <v>19556</v>
      </c>
      <c r="I41" s="6">
        <v>0</v>
      </c>
      <c r="J41" s="6">
        <v>0</v>
      </c>
      <c r="K41" s="6">
        <v>0</v>
      </c>
      <c r="L41" s="6">
        <v>1</v>
      </c>
      <c r="M41" s="82">
        <v>1200000</v>
      </c>
      <c r="N41" s="3" t="s">
        <v>666</v>
      </c>
    </row>
    <row r="42" spans="1:14" x14ac:dyDescent="0.3">
      <c r="A42" s="9">
        <v>231</v>
      </c>
      <c r="B42" s="9">
        <v>30</v>
      </c>
      <c r="C42" s="6">
        <v>36</v>
      </c>
      <c r="D42" s="6">
        <v>39</v>
      </c>
      <c r="E42" s="6">
        <v>61</v>
      </c>
      <c r="F42" s="6">
        <v>30</v>
      </c>
      <c r="G42" s="11">
        <v>2997</v>
      </c>
      <c r="H42" s="11">
        <v>0</v>
      </c>
      <c r="I42" s="11">
        <v>0</v>
      </c>
      <c r="J42" s="11">
        <v>0</v>
      </c>
      <c r="K42" s="11">
        <v>0</v>
      </c>
      <c r="L42" s="11">
        <v>1</v>
      </c>
      <c r="M42" s="75">
        <v>100000</v>
      </c>
      <c r="N42" s="12" t="s">
        <v>444</v>
      </c>
    </row>
    <row r="43" spans="1:14" x14ac:dyDescent="0.3">
      <c r="A43" s="9">
        <v>231</v>
      </c>
      <c r="B43" s="9">
        <v>30</v>
      </c>
      <c r="C43" s="6">
        <v>36</v>
      </c>
      <c r="D43" s="6">
        <v>39</v>
      </c>
      <c r="E43" s="6">
        <v>61</v>
      </c>
      <c r="F43" s="6">
        <v>29</v>
      </c>
      <c r="G43" s="11">
        <v>2997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75">
        <v>40000</v>
      </c>
      <c r="N43" s="12" t="s">
        <v>442</v>
      </c>
    </row>
    <row r="44" spans="1:14" x14ac:dyDescent="0.3">
      <c r="A44" s="9">
        <v>231</v>
      </c>
      <c r="B44" s="9">
        <v>30</v>
      </c>
      <c r="C44" s="6">
        <v>36</v>
      </c>
      <c r="D44" s="6">
        <v>39</v>
      </c>
      <c r="E44" s="6">
        <v>61</v>
      </c>
      <c r="F44" s="6">
        <v>21</v>
      </c>
      <c r="G44" s="11">
        <v>2997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75">
        <v>40000</v>
      </c>
      <c r="N44" s="12" t="s">
        <v>441</v>
      </c>
    </row>
    <row r="45" spans="1:14" x14ac:dyDescent="0.3">
      <c r="A45" s="9">
        <v>231</v>
      </c>
      <c r="B45" s="9">
        <v>30</v>
      </c>
      <c r="C45" s="6">
        <v>36</v>
      </c>
      <c r="D45" s="6">
        <v>39</v>
      </c>
      <c r="E45" s="6">
        <v>61</v>
      </c>
      <c r="F45" s="6">
        <v>30</v>
      </c>
      <c r="G45" s="11">
        <v>2997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75">
        <v>3620000</v>
      </c>
      <c r="N45" s="12" t="s">
        <v>443</v>
      </c>
    </row>
    <row r="46" spans="1:14" s="19" customFormat="1" x14ac:dyDescent="0.3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4">
        <v>153163708</v>
      </c>
      <c r="N46" s="85" t="s">
        <v>780</v>
      </c>
    </row>
  </sheetData>
  <autoFilter ref="C1:L48"/>
  <pageMargins left="0.70866141732283472" right="0.70866141732283472" top="0.78740157480314965" bottom="0.78740157480314965" header="0.31496062992125984" footer="0.31496062992125984"/>
  <pageSetup paperSize="9" fitToHeight="999" orientation="landscape" r:id="rId1"/>
  <headerFooter>
    <oddFooter>Stránka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BreakPreview" zoomScaleNormal="100" zoomScaleSheetLayoutView="100" workbookViewId="0">
      <selection activeCell="N8" sqref="N8"/>
    </sheetView>
  </sheetViews>
  <sheetFormatPr defaultRowHeight="14.4" x14ac:dyDescent="0.3"/>
  <cols>
    <col min="1" max="1" width="4" style="49" bestFit="1" customWidth="1"/>
    <col min="2" max="2" width="3" style="49" bestFit="1" customWidth="1"/>
    <col min="3" max="3" width="3.33203125" style="49" bestFit="1" customWidth="1"/>
    <col min="4" max="5" width="3.109375" bestFit="1" customWidth="1"/>
    <col min="6" max="6" width="3.21875" style="49" bestFit="1" customWidth="1"/>
    <col min="7" max="7" width="5" style="18" bestFit="1" customWidth="1"/>
    <col min="8" max="8" width="7.77734375" bestFit="1" customWidth="1"/>
    <col min="9" max="9" width="3.44140625" bestFit="1" customWidth="1"/>
    <col min="10" max="10" width="4.88671875" bestFit="1" customWidth="1"/>
    <col min="11" max="11" width="3.33203125" bestFit="1" customWidth="1"/>
    <col min="12" max="12" width="4.21875" bestFit="1" customWidth="1"/>
    <col min="13" max="13" width="13.109375" style="43" bestFit="1" customWidth="1"/>
    <col min="14" max="14" width="39.21875" bestFit="1" customWidth="1"/>
  </cols>
  <sheetData>
    <row r="1" spans="1:14" x14ac:dyDescent="0.3">
      <c r="A1" s="60" t="s">
        <v>1536</v>
      </c>
      <c r="B1" s="60" t="s">
        <v>1537</v>
      </c>
      <c r="C1" s="19" t="s">
        <v>785</v>
      </c>
      <c r="D1" s="53" t="s">
        <v>786</v>
      </c>
      <c r="E1" s="53" t="s">
        <v>787</v>
      </c>
      <c r="F1" s="53" t="s">
        <v>788</v>
      </c>
      <c r="G1" s="53" t="s">
        <v>0</v>
      </c>
      <c r="H1" s="53" t="s">
        <v>1</v>
      </c>
      <c r="I1" s="53" t="s">
        <v>2</v>
      </c>
      <c r="J1" s="53" t="s">
        <v>3</v>
      </c>
      <c r="K1" s="53" t="s">
        <v>862</v>
      </c>
      <c r="L1" s="53" t="s">
        <v>863</v>
      </c>
      <c r="M1" s="57" t="s">
        <v>868</v>
      </c>
      <c r="N1" s="54" t="s">
        <v>50</v>
      </c>
    </row>
    <row r="2" spans="1:14" x14ac:dyDescent="0.3">
      <c r="A2" s="49">
        <v>231</v>
      </c>
      <c r="B2" s="49">
        <v>10</v>
      </c>
      <c r="C2" s="55">
        <v>0</v>
      </c>
      <c r="D2" s="55">
        <v>0</v>
      </c>
      <c r="E2" s="55">
        <v>81</v>
      </c>
      <c r="F2" s="55">
        <v>24</v>
      </c>
      <c r="G2" s="55">
        <v>2200</v>
      </c>
      <c r="H2" s="55">
        <v>999104</v>
      </c>
      <c r="I2" s="55">
        <v>0</v>
      </c>
      <c r="J2" s="55">
        <v>0</v>
      </c>
      <c r="K2" s="55">
        <v>0</v>
      </c>
      <c r="L2" s="55">
        <v>0</v>
      </c>
      <c r="M2" s="58">
        <v>-1104000</v>
      </c>
      <c r="N2" s="56" t="s">
        <v>864</v>
      </c>
    </row>
    <row r="3" spans="1:14" x14ac:dyDescent="0.3">
      <c r="A3" s="49">
        <v>231</v>
      </c>
      <c r="B3" s="49">
        <v>10</v>
      </c>
      <c r="C3" s="55">
        <v>0</v>
      </c>
      <c r="D3" s="55">
        <v>0</v>
      </c>
      <c r="E3" s="55">
        <v>81</v>
      </c>
      <c r="F3" s="55">
        <v>24</v>
      </c>
      <c r="G3" s="55">
        <v>2200</v>
      </c>
      <c r="H3" s="55">
        <v>999116</v>
      </c>
      <c r="I3" s="55">
        <v>0</v>
      </c>
      <c r="J3" s="55">
        <v>0</v>
      </c>
      <c r="K3" s="55">
        <v>0</v>
      </c>
      <c r="L3" s="55">
        <v>0</v>
      </c>
      <c r="M3" s="58">
        <v>-5100000</v>
      </c>
      <c r="N3" s="56" t="s">
        <v>865</v>
      </c>
    </row>
    <row r="4" spans="1:14" x14ac:dyDescent="0.3">
      <c r="A4" s="49">
        <v>231</v>
      </c>
      <c r="B4" s="49">
        <v>10</v>
      </c>
      <c r="C4" s="55">
        <v>0</v>
      </c>
      <c r="D4" s="55">
        <v>0</v>
      </c>
      <c r="E4" s="55">
        <v>81</v>
      </c>
      <c r="F4" s="55">
        <v>24</v>
      </c>
      <c r="G4" s="55">
        <v>2200</v>
      </c>
      <c r="H4" s="55">
        <v>999501</v>
      </c>
      <c r="I4" s="55">
        <v>0</v>
      </c>
      <c r="J4" s="55">
        <v>0</v>
      </c>
      <c r="K4" s="55">
        <v>0</v>
      </c>
      <c r="L4" s="55">
        <v>0</v>
      </c>
      <c r="M4" s="58">
        <v>-874000</v>
      </c>
      <c r="N4" s="56" t="s">
        <v>866</v>
      </c>
    </row>
    <row r="5" spans="1:14" ht="28.8" x14ac:dyDescent="0.3">
      <c r="A5" s="49">
        <v>231</v>
      </c>
      <c r="B5" s="49">
        <v>10</v>
      </c>
      <c r="C5" s="55">
        <v>0</v>
      </c>
      <c r="D5" s="55">
        <v>0</v>
      </c>
      <c r="E5" s="55">
        <v>81</v>
      </c>
      <c r="F5" s="55">
        <v>24</v>
      </c>
      <c r="G5" s="55">
        <v>2200</v>
      </c>
      <c r="H5" s="55">
        <v>999502</v>
      </c>
      <c r="I5" s="55">
        <v>0</v>
      </c>
      <c r="J5" s="55">
        <v>0</v>
      </c>
      <c r="K5" s="55">
        <v>0</v>
      </c>
      <c r="L5" s="55">
        <v>0</v>
      </c>
      <c r="M5" s="58">
        <v>-1268000</v>
      </c>
      <c r="N5" s="56" t="s">
        <v>867</v>
      </c>
    </row>
    <row r="6" spans="1:14" x14ac:dyDescent="0.3">
      <c r="A6" s="49">
        <v>231</v>
      </c>
      <c r="B6" s="49">
        <v>21</v>
      </c>
      <c r="C6" s="134">
        <v>0</v>
      </c>
      <c r="D6" s="134">
        <v>0</v>
      </c>
      <c r="E6" s="134">
        <v>81</v>
      </c>
      <c r="F6" s="134">
        <v>24</v>
      </c>
      <c r="G6" s="134">
        <v>2200</v>
      </c>
      <c r="H6" s="134">
        <v>999023</v>
      </c>
      <c r="I6" s="134">
        <v>0</v>
      </c>
      <c r="J6" s="134">
        <v>0</v>
      </c>
      <c r="K6" s="134">
        <v>0</v>
      </c>
      <c r="L6" s="134">
        <v>0</v>
      </c>
      <c r="M6" s="135">
        <v>-15667000</v>
      </c>
      <c r="N6" s="136" t="s">
        <v>870</v>
      </c>
    </row>
    <row r="7" spans="1:14" x14ac:dyDescent="0.3">
      <c r="A7" s="92">
        <v>231</v>
      </c>
      <c r="B7" s="92">
        <v>10</v>
      </c>
      <c r="C7" s="55">
        <v>0</v>
      </c>
      <c r="D7" s="55">
        <v>0</v>
      </c>
      <c r="E7" s="55">
        <v>81</v>
      </c>
      <c r="F7" s="55">
        <v>23</v>
      </c>
      <c r="G7" s="55">
        <v>2200</v>
      </c>
      <c r="H7" s="55">
        <v>0</v>
      </c>
      <c r="I7" s="55">
        <v>0</v>
      </c>
      <c r="J7" s="55">
        <v>0</v>
      </c>
      <c r="K7" s="55">
        <v>0</v>
      </c>
      <c r="L7" s="55">
        <v>25</v>
      </c>
      <c r="M7" s="91">
        <v>86617000</v>
      </c>
      <c r="N7" s="56" t="s">
        <v>869</v>
      </c>
    </row>
    <row r="8" spans="1:14" x14ac:dyDescent="0.3">
      <c r="A8" s="92"/>
      <c r="B8" s="92"/>
      <c r="C8" s="92"/>
      <c r="D8" s="92"/>
      <c r="E8" s="55">
        <v>81</v>
      </c>
      <c r="F8" s="55">
        <v>15</v>
      </c>
      <c r="G8" s="92"/>
      <c r="H8" s="92"/>
      <c r="I8" s="92"/>
      <c r="J8" s="92"/>
      <c r="K8" s="92"/>
      <c r="L8" s="92"/>
      <c r="M8" s="91">
        <v>25000000</v>
      </c>
      <c r="N8" s="92" t="s">
        <v>1538</v>
      </c>
    </row>
    <row r="9" spans="1:14" x14ac:dyDescent="0.3">
      <c r="M9" s="43">
        <f>SUM(M2:M8)</f>
        <v>87604000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Z534"/>
  <sheetViews>
    <sheetView showGridLines="0" showOutlineSymbols="0" topLeftCell="A228" workbookViewId="0">
      <selection activeCell="B50" sqref="B50"/>
    </sheetView>
  </sheetViews>
  <sheetFormatPr defaultColWidth="1.33203125" defaultRowHeight="12.75" customHeight="1" x14ac:dyDescent="0.3"/>
  <cols>
    <col min="1" max="1" width="5" style="98" bestFit="1" customWidth="1"/>
    <col min="2" max="2" width="29.88671875" style="98" bestFit="1" customWidth="1"/>
    <col min="3" max="256" width="1.33203125" style="98"/>
    <col min="257" max="257" width="5" style="98" bestFit="1" customWidth="1"/>
    <col min="258" max="258" width="29.88671875" style="98" bestFit="1" customWidth="1"/>
    <col min="259" max="512" width="1.33203125" style="98"/>
    <col min="513" max="513" width="5" style="98" bestFit="1" customWidth="1"/>
    <col min="514" max="514" width="29.88671875" style="98" bestFit="1" customWidth="1"/>
    <col min="515" max="768" width="1.33203125" style="98"/>
    <col min="769" max="769" width="5" style="98" bestFit="1" customWidth="1"/>
    <col min="770" max="770" width="29.88671875" style="98" bestFit="1" customWidth="1"/>
    <col min="771" max="1024" width="1.33203125" style="98"/>
    <col min="1025" max="1025" width="5" style="98" bestFit="1" customWidth="1"/>
    <col min="1026" max="1026" width="29.88671875" style="98" bestFit="1" customWidth="1"/>
    <col min="1027" max="1280" width="1.33203125" style="98"/>
    <col min="1281" max="1281" width="5" style="98" bestFit="1" customWidth="1"/>
    <col min="1282" max="1282" width="29.88671875" style="98" bestFit="1" customWidth="1"/>
    <col min="1283" max="1536" width="1.33203125" style="98"/>
    <col min="1537" max="1537" width="5" style="98" bestFit="1" customWidth="1"/>
    <col min="1538" max="1538" width="29.88671875" style="98" bestFit="1" customWidth="1"/>
    <col min="1539" max="1792" width="1.33203125" style="98"/>
    <col min="1793" max="1793" width="5" style="98" bestFit="1" customWidth="1"/>
    <col min="1794" max="1794" width="29.88671875" style="98" bestFit="1" customWidth="1"/>
    <col min="1795" max="2048" width="1.33203125" style="98"/>
    <col min="2049" max="2049" width="5" style="98" bestFit="1" customWidth="1"/>
    <col min="2050" max="2050" width="29.88671875" style="98" bestFit="1" customWidth="1"/>
    <col min="2051" max="2304" width="1.33203125" style="98"/>
    <col min="2305" max="2305" width="5" style="98" bestFit="1" customWidth="1"/>
    <col min="2306" max="2306" width="29.88671875" style="98" bestFit="1" customWidth="1"/>
    <col min="2307" max="2560" width="1.33203125" style="98"/>
    <col min="2561" max="2561" width="5" style="98" bestFit="1" customWidth="1"/>
    <col min="2562" max="2562" width="29.88671875" style="98" bestFit="1" customWidth="1"/>
    <col min="2563" max="2816" width="1.33203125" style="98"/>
    <col min="2817" max="2817" width="5" style="98" bestFit="1" customWidth="1"/>
    <col min="2818" max="2818" width="29.88671875" style="98" bestFit="1" customWidth="1"/>
    <col min="2819" max="3072" width="1.33203125" style="98"/>
    <col min="3073" max="3073" width="5" style="98" bestFit="1" customWidth="1"/>
    <col min="3074" max="3074" width="29.88671875" style="98" bestFit="1" customWidth="1"/>
    <col min="3075" max="3328" width="1.33203125" style="98"/>
    <col min="3329" max="3329" width="5" style="98" bestFit="1" customWidth="1"/>
    <col min="3330" max="3330" width="29.88671875" style="98" bestFit="1" customWidth="1"/>
    <col min="3331" max="3584" width="1.33203125" style="98"/>
    <col min="3585" max="3585" width="5" style="98" bestFit="1" customWidth="1"/>
    <col min="3586" max="3586" width="29.88671875" style="98" bestFit="1" customWidth="1"/>
    <col min="3587" max="3840" width="1.33203125" style="98"/>
    <col min="3841" max="3841" width="5" style="98" bestFit="1" customWidth="1"/>
    <col min="3842" max="3842" width="29.88671875" style="98" bestFit="1" customWidth="1"/>
    <col min="3843" max="4096" width="1.33203125" style="98"/>
    <col min="4097" max="4097" width="5" style="98" bestFit="1" customWidth="1"/>
    <col min="4098" max="4098" width="29.88671875" style="98" bestFit="1" customWidth="1"/>
    <col min="4099" max="4352" width="1.33203125" style="98"/>
    <col min="4353" max="4353" width="5" style="98" bestFit="1" customWidth="1"/>
    <col min="4354" max="4354" width="29.88671875" style="98" bestFit="1" customWidth="1"/>
    <col min="4355" max="4608" width="1.33203125" style="98"/>
    <col min="4609" max="4609" width="5" style="98" bestFit="1" customWidth="1"/>
    <col min="4610" max="4610" width="29.88671875" style="98" bestFit="1" customWidth="1"/>
    <col min="4611" max="4864" width="1.33203125" style="98"/>
    <col min="4865" max="4865" width="5" style="98" bestFit="1" customWidth="1"/>
    <col min="4866" max="4866" width="29.88671875" style="98" bestFit="1" customWidth="1"/>
    <col min="4867" max="5120" width="1.33203125" style="98"/>
    <col min="5121" max="5121" width="5" style="98" bestFit="1" customWidth="1"/>
    <col min="5122" max="5122" width="29.88671875" style="98" bestFit="1" customWidth="1"/>
    <col min="5123" max="5376" width="1.33203125" style="98"/>
    <col min="5377" max="5377" width="5" style="98" bestFit="1" customWidth="1"/>
    <col min="5378" max="5378" width="29.88671875" style="98" bestFit="1" customWidth="1"/>
    <col min="5379" max="5632" width="1.33203125" style="98"/>
    <col min="5633" max="5633" width="5" style="98" bestFit="1" customWidth="1"/>
    <col min="5634" max="5634" width="29.88671875" style="98" bestFit="1" customWidth="1"/>
    <col min="5635" max="5888" width="1.33203125" style="98"/>
    <col min="5889" max="5889" width="5" style="98" bestFit="1" customWidth="1"/>
    <col min="5890" max="5890" width="29.88671875" style="98" bestFit="1" customWidth="1"/>
    <col min="5891" max="6144" width="1.33203125" style="98"/>
    <col min="6145" max="6145" width="5" style="98" bestFit="1" customWidth="1"/>
    <col min="6146" max="6146" width="29.88671875" style="98" bestFit="1" customWidth="1"/>
    <col min="6147" max="6400" width="1.33203125" style="98"/>
    <col min="6401" max="6401" width="5" style="98" bestFit="1" customWidth="1"/>
    <col min="6402" max="6402" width="29.88671875" style="98" bestFit="1" customWidth="1"/>
    <col min="6403" max="6656" width="1.33203125" style="98"/>
    <col min="6657" max="6657" width="5" style="98" bestFit="1" customWidth="1"/>
    <col min="6658" max="6658" width="29.88671875" style="98" bestFit="1" customWidth="1"/>
    <col min="6659" max="6912" width="1.33203125" style="98"/>
    <col min="6913" max="6913" width="5" style="98" bestFit="1" customWidth="1"/>
    <col min="6914" max="6914" width="29.88671875" style="98" bestFit="1" customWidth="1"/>
    <col min="6915" max="7168" width="1.33203125" style="98"/>
    <col min="7169" max="7169" width="5" style="98" bestFit="1" customWidth="1"/>
    <col min="7170" max="7170" width="29.88671875" style="98" bestFit="1" customWidth="1"/>
    <col min="7171" max="7424" width="1.33203125" style="98"/>
    <col min="7425" max="7425" width="5" style="98" bestFit="1" customWidth="1"/>
    <col min="7426" max="7426" width="29.88671875" style="98" bestFit="1" customWidth="1"/>
    <col min="7427" max="7680" width="1.33203125" style="98"/>
    <col min="7681" max="7681" width="5" style="98" bestFit="1" customWidth="1"/>
    <col min="7682" max="7682" width="29.88671875" style="98" bestFit="1" customWidth="1"/>
    <col min="7683" max="7936" width="1.33203125" style="98"/>
    <col min="7937" max="7937" width="5" style="98" bestFit="1" customWidth="1"/>
    <col min="7938" max="7938" width="29.88671875" style="98" bestFit="1" customWidth="1"/>
    <col min="7939" max="8192" width="1.33203125" style="98"/>
    <col min="8193" max="8193" width="5" style="98" bestFit="1" customWidth="1"/>
    <col min="8194" max="8194" width="29.88671875" style="98" bestFit="1" customWidth="1"/>
    <col min="8195" max="8448" width="1.33203125" style="98"/>
    <col min="8449" max="8449" width="5" style="98" bestFit="1" customWidth="1"/>
    <col min="8450" max="8450" width="29.88671875" style="98" bestFit="1" customWidth="1"/>
    <col min="8451" max="8704" width="1.33203125" style="98"/>
    <col min="8705" max="8705" width="5" style="98" bestFit="1" customWidth="1"/>
    <col min="8706" max="8706" width="29.88671875" style="98" bestFit="1" customWidth="1"/>
    <col min="8707" max="8960" width="1.33203125" style="98"/>
    <col min="8961" max="8961" width="5" style="98" bestFit="1" customWidth="1"/>
    <col min="8962" max="8962" width="29.88671875" style="98" bestFit="1" customWidth="1"/>
    <col min="8963" max="9216" width="1.33203125" style="98"/>
    <col min="9217" max="9217" width="5" style="98" bestFit="1" customWidth="1"/>
    <col min="9218" max="9218" width="29.88671875" style="98" bestFit="1" customWidth="1"/>
    <col min="9219" max="9472" width="1.33203125" style="98"/>
    <col min="9473" max="9473" width="5" style="98" bestFit="1" customWidth="1"/>
    <col min="9474" max="9474" width="29.88671875" style="98" bestFit="1" customWidth="1"/>
    <col min="9475" max="9728" width="1.33203125" style="98"/>
    <col min="9729" max="9729" width="5" style="98" bestFit="1" customWidth="1"/>
    <col min="9730" max="9730" width="29.88671875" style="98" bestFit="1" customWidth="1"/>
    <col min="9731" max="9984" width="1.33203125" style="98"/>
    <col min="9985" max="9985" width="5" style="98" bestFit="1" customWidth="1"/>
    <col min="9986" max="9986" width="29.88671875" style="98" bestFit="1" customWidth="1"/>
    <col min="9987" max="10240" width="1.33203125" style="98"/>
    <col min="10241" max="10241" width="5" style="98" bestFit="1" customWidth="1"/>
    <col min="10242" max="10242" width="29.88671875" style="98" bestFit="1" customWidth="1"/>
    <col min="10243" max="10496" width="1.33203125" style="98"/>
    <col min="10497" max="10497" width="5" style="98" bestFit="1" customWidth="1"/>
    <col min="10498" max="10498" width="29.88671875" style="98" bestFit="1" customWidth="1"/>
    <col min="10499" max="10752" width="1.33203125" style="98"/>
    <col min="10753" max="10753" width="5" style="98" bestFit="1" customWidth="1"/>
    <col min="10754" max="10754" width="29.88671875" style="98" bestFit="1" customWidth="1"/>
    <col min="10755" max="11008" width="1.33203125" style="98"/>
    <col min="11009" max="11009" width="5" style="98" bestFit="1" customWidth="1"/>
    <col min="11010" max="11010" width="29.88671875" style="98" bestFit="1" customWidth="1"/>
    <col min="11011" max="11264" width="1.33203125" style="98"/>
    <col min="11265" max="11265" width="5" style="98" bestFit="1" customWidth="1"/>
    <col min="11266" max="11266" width="29.88671875" style="98" bestFit="1" customWidth="1"/>
    <col min="11267" max="11520" width="1.33203125" style="98"/>
    <col min="11521" max="11521" width="5" style="98" bestFit="1" customWidth="1"/>
    <col min="11522" max="11522" width="29.88671875" style="98" bestFit="1" customWidth="1"/>
    <col min="11523" max="11776" width="1.33203125" style="98"/>
    <col min="11777" max="11777" width="5" style="98" bestFit="1" customWidth="1"/>
    <col min="11778" max="11778" width="29.88671875" style="98" bestFit="1" customWidth="1"/>
    <col min="11779" max="12032" width="1.33203125" style="98"/>
    <col min="12033" max="12033" width="5" style="98" bestFit="1" customWidth="1"/>
    <col min="12034" max="12034" width="29.88671875" style="98" bestFit="1" customWidth="1"/>
    <col min="12035" max="12288" width="1.33203125" style="98"/>
    <col min="12289" max="12289" width="5" style="98" bestFit="1" customWidth="1"/>
    <col min="12290" max="12290" width="29.88671875" style="98" bestFit="1" customWidth="1"/>
    <col min="12291" max="12544" width="1.33203125" style="98"/>
    <col min="12545" max="12545" width="5" style="98" bestFit="1" customWidth="1"/>
    <col min="12546" max="12546" width="29.88671875" style="98" bestFit="1" customWidth="1"/>
    <col min="12547" max="12800" width="1.33203125" style="98"/>
    <col min="12801" max="12801" width="5" style="98" bestFit="1" customWidth="1"/>
    <col min="12802" max="12802" width="29.88671875" style="98" bestFit="1" customWidth="1"/>
    <col min="12803" max="13056" width="1.33203125" style="98"/>
    <col min="13057" max="13057" width="5" style="98" bestFit="1" customWidth="1"/>
    <col min="13058" max="13058" width="29.88671875" style="98" bestFit="1" customWidth="1"/>
    <col min="13059" max="13312" width="1.33203125" style="98"/>
    <col min="13313" max="13313" width="5" style="98" bestFit="1" customWidth="1"/>
    <col min="13314" max="13314" width="29.88671875" style="98" bestFit="1" customWidth="1"/>
    <col min="13315" max="13568" width="1.33203125" style="98"/>
    <col min="13569" max="13569" width="5" style="98" bestFit="1" customWidth="1"/>
    <col min="13570" max="13570" width="29.88671875" style="98" bestFit="1" customWidth="1"/>
    <col min="13571" max="13824" width="1.33203125" style="98"/>
    <col min="13825" max="13825" width="5" style="98" bestFit="1" customWidth="1"/>
    <col min="13826" max="13826" width="29.88671875" style="98" bestFit="1" customWidth="1"/>
    <col min="13827" max="14080" width="1.33203125" style="98"/>
    <col min="14081" max="14081" width="5" style="98" bestFit="1" customWidth="1"/>
    <col min="14082" max="14082" width="29.88671875" style="98" bestFit="1" customWidth="1"/>
    <col min="14083" max="14336" width="1.33203125" style="98"/>
    <col min="14337" max="14337" width="5" style="98" bestFit="1" customWidth="1"/>
    <col min="14338" max="14338" width="29.88671875" style="98" bestFit="1" customWidth="1"/>
    <col min="14339" max="14592" width="1.33203125" style="98"/>
    <col min="14593" max="14593" width="5" style="98" bestFit="1" customWidth="1"/>
    <col min="14594" max="14594" width="29.88671875" style="98" bestFit="1" customWidth="1"/>
    <col min="14595" max="14848" width="1.33203125" style="98"/>
    <col min="14849" max="14849" width="5" style="98" bestFit="1" customWidth="1"/>
    <col min="14850" max="14850" width="29.88671875" style="98" bestFit="1" customWidth="1"/>
    <col min="14851" max="15104" width="1.33203125" style="98"/>
    <col min="15105" max="15105" width="5" style="98" bestFit="1" customWidth="1"/>
    <col min="15106" max="15106" width="29.88671875" style="98" bestFit="1" customWidth="1"/>
    <col min="15107" max="15360" width="1.33203125" style="98"/>
    <col min="15361" max="15361" width="5" style="98" bestFit="1" customWidth="1"/>
    <col min="15362" max="15362" width="29.88671875" style="98" bestFit="1" customWidth="1"/>
    <col min="15363" max="15616" width="1.33203125" style="98"/>
    <col min="15617" max="15617" width="5" style="98" bestFit="1" customWidth="1"/>
    <col min="15618" max="15618" width="29.88671875" style="98" bestFit="1" customWidth="1"/>
    <col min="15619" max="15872" width="1.33203125" style="98"/>
    <col min="15873" max="15873" width="5" style="98" bestFit="1" customWidth="1"/>
    <col min="15874" max="15874" width="29.88671875" style="98" bestFit="1" customWidth="1"/>
    <col min="15875" max="16128" width="1.33203125" style="98"/>
    <col min="16129" max="16129" width="5" style="98" bestFit="1" customWidth="1"/>
    <col min="16130" max="16130" width="29.88671875" style="98" bestFit="1" customWidth="1"/>
    <col min="16131" max="16384" width="1.33203125" style="98"/>
  </cols>
  <sheetData>
    <row r="1" spans="1:26" ht="14.4" x14ac:dyDescent="0.3">
      <c r="A1" s="96" t="s">
        <v>1047</v>
      </c>
      <c r="B1" s="96" t="s">
        <v>1048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4.4" x14ac:dyDescent="0.3">
      <c r="A2" s="99">
        <v>1111</v>
      </c>
      <c r="B2" s="100" t="s">
        <v>1049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14.4" x14ac:dyDescent="0.3">
      <c r="A3" s="99">
        <v>1112</v>
      </c>
      <c r="B3" s="100" t="s">
        <v>1050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4.4" x14ac:dyDescent="0.3">
      <c r="A4" s="99">
        <v>1113</v>
      </c>
      <c r="B4" s="100" t="s">
        <v>1051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14.4" x14ac:dyDescent="0.3">
      <c r="A5" s="99">
        <v>1119</v>
      </c>
      <c r="B5" s="100" t="s">
        <v>1052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4.4" x14ac:dyDescent="0.3">
      <c r="A6" s="99">
        <v>1121</v>
      </c>
      <c r="B6" s="100" t="s">
        <v>1053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4.4" x14ac:dyDescent="0.3">
      <c r="A7" s="99">
        <v>1122</v>
      </c>
      <c r="B7" s="100" t="s">
        <v>1054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14.4" x14ac:dyDescent="0.3">
      <c r="A8" s="99">
        <v>1123</v>
      </c>
      <c r="B8" s="100" t="s">
        <v>1055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14.4" x14ac:dyDescent="0.3">
      <c r="A9" s="99">
        <v>1129</v>
      </c>
      <c r="B9" s="100" t="s">
        <v>1056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14.4" x14ac:dyDescent="0.3">
      <c r="A10" s="99">
        <v>1211</v>
      </c>
      <c r="B10" s="100" t="s">
        <v>1057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14.4" x14ac:dyDescent="0.3">
      <c r="A11" s="99">
        <v>1219</v>
      </c>
      <c r="B11" s="100" t="s">
        <v>1058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26" ht="14.4" x14ac:dyDescent="0.3">
      <c r="A12" s="99">
        <v>1221</v>
      </c>
      <c r="B12" s="100" t="s">
        <v>1059</v>
      </c>
      <c r="C12" s="101"/>
    </row>
    <row r="13" spans="1:26" ht="14.4" x14ac:dyDescent="0.3">
      <c r="A13" s="99">
        <v>1222</v>
      </c>
      <c r="B13" s="100" t="s">
        <v>1060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4.4" x14ac:dyDescent="0.3">
      <c r="A14" s="99">
        <v>1223</v>
      </c>
      <c r="B14" s="100" t="s">
        <v>1061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6" ht="14.4" x14ac:dyDescent="0.3">
      <c r="A15" s="99">
        <v>1224</v>
      </c>
      <c r="B15" s="100" t="s">
        <v>1062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6" ht="14.4" x14ac:dyDescent="0.3">
      <c r="A16" s="99">
        <v>1225</v>
      </c>
      <c r="B16" s="100" t="s">
        <v>1063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4.4" x14ac:dyDescent="0.3">
      <c r="A17" s="99">
        <v>1226</v>
      </c>
      <c r="B17" s="100" t="s">
        <v>1064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4.4" x14ac:dyDescent="0.3">
      <c r="A18" s="99">
        <v>1227</v>
      </c>
      <c r="B18" s="100" t="s">
        <v>1065</v>
      </c>
      <c r="C18" s="101"/>
    </row>
    <row r="19" spans="1:26" ht="14.4" x14ac:dyDescent="0.3">
      <c r="A19" s="99">
        <v>1321</v>
      </c>
      <c r="B19" s="100" t="s">
        <v>1066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4.4" x14ac:dyDescent="0.3">
      <c r="A20" s="99">
        <v>1322</v>
      </c>
      <c r="B20" s="100" t="s">
        <v>1067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4.4" x14ac:dyDescent="0.3">
      <c r="A21" s="99">
        <v>1331</v>
      </c>
      <c r="B21" s="100" t="s">
        <v>1068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4.4" x14ac:dyDescent="0.3">
      <c r="A22" s="99">
        <v>1332</v>
      </c>
      <c r="B22" s="100" t="s">
        <v>1069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ht="14.4" x14ac:dyDescent="0.3">
      <c r="A23" s="99">
        <v>1333</v>
      </c>
      <c r="B23" s="100" t="s">
        <v>1070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spans="1:26" ht="14.4" x14ac:dyDescent="0.3">
      <c r="A24" s="99">
        <v>1334</v>
      </c>
      <c r="B24" s="100" t="s">
        <v>1071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spans="1:26" ht="14.4" x14ac:dyDescent="0.3">
      <c r="A25" s="99">
        <v>1335</v>
      </c>
      <c r="B25" s="100" t="s">
        <v>1072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spans="1:26" ht="14.4" x14ac:dyDescent="0.3">
      <c r="A26" s="99">
        <v>1336</v>
      </c>
      <c r="B26" s="100" t="s">
        <v>1073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14.4" x14ac:dyDescent="0.3">
      <c r="A27" s="99">
        <v>1337</v>
      </c>
      <c r="B27" s="100" t="s">
        <v>1074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14.4" x14ac:dyDescent="0.3">
      <c r="A28" s="99">
        <v>1338</v>
      </c>
      <c r="B28" s="100" t="s">
        <v>1075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14.4" x14ac:dyDescent="0.3">
      <c r="A29" s="99">
        <v>1339</v>
      </c>
      <c r="B29" s="100" t="s">
        <v>1076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14.4" x14ac:dyDescent="0.3">
      <c r="A30" s="99">
        <v>1340</v>
      </c>
      <c r="B30" s="100" t="s">
        <v>1077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14.4" x14ac:dyDescent="0.3">
      <c r="A31" s="99">
        <v>1341</v>
      </c>
      <c r="B31" s="100" t="s">
        <v>5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14.4" x14ac:dyDescent="0.3">
      <c r="A32" s="99">
        <v>1342</v>
      </c>
      <c r="B32" s="100" t="s">
        <v>1078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14.4" x14ac:dyDescent="0.3">
      <c r="A33" s="99">
        <v>1343</v>
      </c>
      <c r="B33" s="100" t="s">
        <v>1079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14.4" x14ac:dyDescent="0.3">
      <c r="A34" s="99">
        <v>1344</v>
      </c>
      <c r="B34" s="100" t="s">
        <v>1080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14.4" x14ac:dyDescent="0.3">
      <c r="A35" s="99">
        <v>1345</v>
      </c>
      <c r="B35" s="100" t="s">
        <v>1081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4.4" x14ac:dyDescent="0.3">
      <c r="A36" s="99">
        <v>1346</v>
      </c>
      <c r="B36" s="100" t="s">
        <v>1082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ht="14.4" x14ac:dyDescent="0.3">
      <c r="A37" s="99">
        <v>1347</v>
      </c>
      <c r="B37" s="100" t="s">
        <v>1083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14.4" x14ac:dyDescent="0.3">
      <c r="A38" s="99">
        <v>1348</v>
      </c>
      <c r="B38" s="100" t="s">
        <v>1084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14.4" x14ac:dyDescent="0.3">
      <c r="A39" s="99">
        <v>1349</v>
      </c>
      <c r="B39" s="100" t="s">
        <v>1085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14.4" x14ac:dyDescent="0.3">
      <c r="A40" s="99">
        <v>1351</v>
      </c>
      <c r="B40" s="100" t="s">
        <v>1086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14.4" x14ac:dyDescent="0.3">
      <c r="A41" s="99">
        <v>1352</v>
      </c>
      <c r="B41" s="100" t="s">
        <v>1087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14.4" x14ac:dyDescent="0.3">
      <c r="A42" s="99">
        <v>1353</v>
      </c>
      <c r="B42" s="100" t="s">
        <v>1088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4.4" x14ac:dyDescent="0.3">
      <c r="A43" s="99">
        <v>1354</v>
      </c>
      <c r="B43" s="100" t="s">
        <v>1089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4.4" x14ac:dyDescent="0.3">
      <c r="A44" s="99">
        <v>1359</v>
      </c>
      <c r="B44" s="100" t="s">
        <v>1090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14.4" x14ac:dyDescent="0.3">
      <c r="A45" s="99">
        <v>1361</v>
      </c>
      <c r="B45" s="100" t="s">
        <v>1091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14.4" x14ac:dyDescent="0.3">
      <c r="A46" s="100">
        <v>1401</v>
      </c>
      <c r="B46" s="100" t="s">
        <v>1092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14.4" x14ac:dyDescent="0.3">
      <c r="A47" s="100">
        <v>1402</v>
      </c>
      <c r="B47" s="100" t="s">
        <v>1093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14.4" x14ac:dyDescent="0.3">
      <c r="A48" s="100">
        <v>1409</v>
      </c>
      <c r="B48" s="100" t="s">
        <v>1094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14.4" x14ac:dyDescent="0.3">
      <c r="A49" s="99">
        <v>1511</v>
      </c>
      <c r="B49" s="100" t="s">
        <v>1095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14.4" x14ac:dyDescent="0.3">
      <c r="A50" s="99">
        <v>1521</v>
      </c>
      <c r="B50" s="100" t="s">
        <v>1096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4.4" x14ac:dyDescent="0.3">
      <c r="A51" s="99">
        <v>1522</v>
      </c>
      <c r="B51" s="100" t="s">
        <v>1097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14.4" x14ac:dyDescent="0.3">
      <c r="A52" s="99">
        <v>1523</v>
      </c>
      <c r="B52" s="100" t="s">
        <v>1098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14.4" x14ac:dyDescent="0.3">
      <c r="A53" s="99">
        <v>1529</v>
      </c>
      <c r="B53" s="100" t="s">
        <v>1099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14.4" x14ac:dyDescent="0.3">
      <c r="A54" s="99">
        <v>1611</v>
      </c>
      <c r="B54" s="100" t="s">
        <v>1100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14.4" x14ac:dyDescent="0.3">
      <c r="A55" s="99">
        <v>1612</v>
      </c>
      <c r="B55" s="100" t="s">
        <v>1101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4.4" x14ac:dyDescent="0.3">
      <c r="A56" s="99">
        <v>1613</v>
      </c>
      <c r="B56" s="100" t="s">
        <v>1102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14.4" x14ac:dyDescent="0.3">
      <c r="A57" s="99">
        <v>1614</v>
      </c>
      <c r="B57" s="100" t="s">
        <v>1103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14.4" x14ac:dyDescent="0.3">
      <c r="A58" s="99">
        <v>1615</v>
      </c>
      <c r="B58" s="100" t="s">
        <v>1104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14.4" x14ac:dyDescent="0.3">
      <c r="A59" s="99">
        <v>1617</v>
      </c>
      <c r="B59" s="100" t="s">
        <v>1105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14.4" x14ac:dyDescent="0.3">
      <c r="A60" s="99">
        <v>1618</v>
      </c>
      <c r="B60" s="100" t="s">
        <v>1106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14.4" x14ac:dyDescent="0.3">
      <c r="A61" s="99">
        <v>1621</v>
      </c>
      <c r="B61" s="100" t="s">
        <v>1107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14.4" x14ac:dyDescent="0.3">
      <c r="A62" s="99">
        <v>1627</v>
      </c>
      <c r="B62" s="100" t="s">
        <v>1108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4.4" x14ac:dyDescent="0.3">
      <c r="A63" s="99">
        <v>1628</v>
      </c>
      <c r="B63" s="100" t="s">
        <v>1109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14.4" x14ac:dyDescent="0.3">
      <c r="A64" s="99">
        <v>1631</v>
      </c>
      <c r="B64" s="100" t="s">
        <v>1110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14.4" x14ac:dyDescent="0.3">
      <c r="A65" s="99">
        <v>1632</v>
      </c>
      <c r="B65" s="100" t="s">
        <v>1111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14.4" x14ac:dyDescent="0.3">
      <c r="A66" s="99">
        <v>1633</v>
      </c>
      <c r="B66" s="100" t="s">
        <v>1112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14.4" x14ac:dyDescent="0.3">
      <c r="A67" s="99">
        <v>1638</v>
      </c>
      <c r="B67" s="100" t="s">
        <v>1113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14.4" x14ac:dyDescent="0.3">
      <c r="A68" s="99">
        <v>1641</v>
      </c>
      <c r="B68" s="100" t="s">
        <v>1114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14.4" x14ac:dyDescent="0.3">
      <c r="A69" s="99">
        <v>1642</v>
      </c>
      <c r="B69" s="100" t="s">
        <v>1108</v>
      </c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14.4" x14ac:dyDescent="0.3">
      <c r="A70" s="99">
        <v>1643</v>
      </c>
      <c r="B70" s="100" t="s">
        <v>1109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14.4" x14ac:dyDescent="0.3">
      <c r="A71" s="99">
        <v>1691</v>
      </c>
      <c r="B71" s="100" t="s">
        <v>1115</v>
      </c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14.4" x14ac:dyDescent="0.3">
      <c r="A72" s="100">
        <v>1701</v>
      </c>
      <c r="B72" s="100" t="s">
        <v>1116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14.4" x14ac:dyDescent="0.3">
      <c r="A73" s="100">
        <v>1702</v>
      </c>
      <c r="B73" s="100" t="s">
        <v>1117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14.4" x14ac:dyDescent="0.3">
      <c r="A74" s="100">
        <v>1703</v>
      </c>
      <c r="B74" s="100" t="s">
        <v>1118</v>
      </c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14.4" x14ac:dyDescent="0.3">
      <c r="A75" s="100">
        <v>1704</v>
      </c>
      <c r="B75" s="100" t="s">
        <v>1119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4.4" x14ac:dyDescent="0.3">
      <c r="A76" s="100">
        <v>1705</v>
      </c>
      <c r="B76" s="100" t="s">
        <v>1120</v>
      </c>
      <c r="C76" s="101"/>
    </row>
    <row r="77" spans="1:26" ht="14.4" x14ac:dyDescent="0.3">
      <c r="A77" s="100">
        <v>1706</v>
      </c>
      <c r="B77" s="100" t="s">
        <v>1121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4.4" x14ac:dyDescent="0.3">
      <c r="A78" s="99">
        <v>2111</v>
      </c>
      <c r="B78" s="100" t="s">
        <v>1122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14.4" x14ac:dyDescent="0.3">
      <c r="A79" s="99">
        <v>2112</v>
      </c>
      <c r="B79" s="100" t="s">
        <v>1123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14.4" x14ac:dyDescent="0.3">
      <c r="A80" s="99">
        <v>2113</v>
      </c>
      <c r="B80" s="100" t="s">
        <v>1124</v>
      </c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14.4" x14ac:dyDescent="0.3">
      <c r="A81" s="99">
        <v>2114</v>
      </c>
      <c r="B81" s="100" t="s">
        <v>1125</v>
      </c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14.4" x14ac:dyDescent="0.3">
      <c r="A82" s="99">
        <v>2119</v>
      </c>
      <c r="B82" s="100" t="s">
        <v>1126</v>
      </c>
      <c r="C82" s="101"/>
    </row>
    <row r="83" spans="1:26" ht="14.4" x14ac:dyDescent="0.3">
      <c r="A83" s="99">
        <v>2121</v>
      </c>
      <c r="B83" s="100" t="s">
        <v>1127</v>
      </c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14.4" x14ac:dyDescent="0.3">
      <c r="A84" s="99">
        <v>2122</v>
      </c>
      <c r="B84" s="100" t="s">
        <v>1128</v>
      </c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14.4" x14ac:dyDescent="0.3">
      <c r="A85" s="99">
        <v>2123</v>
      </c>
      <c r="B85" s="100" t="s">
        <v>1129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14.4" x14ac:dyDescent="0.3">
      <c r="A86" s="99">
        <v>2124</v>
      </c>
      <c r="B86" s="100" t="s">
        <v>1130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14.4" x14ac:dyDescent="0.3">
      <c r="A87" s="99">
        <v>2129</v>
      </c>
      <c r="B87" s="100" t="s">
        <v>1131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14.4" x14ac:dyDescent="0.3">
      <c r="A88" s="99">
        <v>2131</v>
      </c>
      <c r="B88" s="100" t="s">
        <v>1132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14.4" x14ac:dyDescent="0.3">
      <c r="A89" s="99">
        <v>2132</v>
      </c>
      <c r="B89" s="100" t="s">
        <v>1133</v>
      </c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14.4" x14ac:dyDescent="0.3">
      <c r="A90" s="99">
        <v>2133</v>
      </c>
      <c r="B90" s="100" t="s">
        <v>1134</v>
      </c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14.4" x14ac:dyDescent="0.3">
      <c r="A91" s="99">
        <v>2139</v>
      </c>
      <c r="B91" s="100" t="s">
        <v>1135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14.4" x14ac:dyDescent="0.3">
      <c r="A92" s="99">
        <v>2141</v>
      </c>
      <c r="B92" s="100" t="s">
        <v>48</v>
      </c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14.4" x14ac:dyDescent="0.3">
      <c r="A93" s="99">
        <v>2142</v>
      </c>
      <c r="B93" s="100" t="s">
        <v>1136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14.4" x14ac:dyDescent="0.3">
      <c r="A94" s="99">
        <v>2143</v>
      </c>
      <c r="B94" s="100" t="s">
        <v>1137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14.4" x14ac:dyDescent="0.3">
      <c r="A95" s="99">
        <v>2144</v>
      </c>
      <c r="B95" s="100" t="s">
        <v>1138</v>
      </c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14.4" x14ac:dyDescent="0.3">
      <c r="A96" s="99">
        <v>2145</v>
      </c>
      <c r="B96" s="100" t="s">
        <v>1139</v>
      </c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14.4" x14ac:dyDescent="0.3">
      <c r="A97" s="99">
        <v>2149</v>
      </c>
      <c r="B97" s="100" t="s">
        <v>1140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14.4" x14ac:dyDescent="0.3">
      <c r="A98" s="99">
        <v>2151</v>
      </c>
      <c r="B98" s="100" t="s">
        <v>1141</v>
      </c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14.4" x14ac:dyDescent="0.3">
      <c r="A99" s="99">
        <v>2210</v>
      </c>
      <c r="B99" s="100" t="s">
        <v>1142</v>
      </c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14.4" x14ac:dyDescent="0.3">
      <c r="A100" s="99">
        <v>2211</v>
      </c>
      <c r="B100" s="100" t="s">
        <v>1143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14.4" x14ac:dyDescent="0.3">
      <c r="A101" s="99">
        <v>2212</v>
      </c>
      <c r="B101" s="100" t="s">
        <v>1144</v>
      </c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14.4" x14ac:dyDescent="0.3">
      <c r="A102" s="99">
        <v>2221</v>
      </c>
      <c r="B102" s="100" t="s">
        <v>1145</v>
      </c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4.4" x14ac:dyDescent="0.3">
      <c r="A103" s="99">
        <v>2222</v>
      </c>
      <c r="B103" s="100" t="s">
        <v>1146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14.4" x14ac:dyDescent="0.3">
      <c r="A104" s="99">
        <v>2223</v>
      </c>
      <c r="B104" s="100" t="s">
        <v>1147</v>
      </c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14.4" x14ac:dyDescent="0.3">
      <c r="A105" s="99">
        <v>2224</v>
      </c>
      <c r="B105" s="100" t="s">
        <v>1148</v>
      </c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14.4" x14ac:dyDescent="0.3">
      <c r="A106" s="99">
        <v>2225</v>
      </c>
      <c r="B106" s="100" t="s">
        <v>1149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14.4" x14ac:dyDescent="0.3">
      <c r="A107" s="99">
        <v>2226</v>
      </c>
      <c r="B107" s="100" t="s">
        <v>1150</v>
      </c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14.4" x14ac:dyDescent="0.3">
      <c r="A108" s="99">
        <v>2227</v>
      </c>
      <c r="B108" s="100" t="s">
        <v>1151</v>
      </c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14.4" x14ac:dyDescent="0.3">
      <c r="A109" s="99">
        <v>2229</v>
      </c>
      <c r="B109" s="100" t="s">
        <v>1152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14.4" x14ac:dyDescent="0.3">
      <c r="A110" s="99">
        <v>2310</v>
      </c>
      <c r="B110" s="100" t="s">
        <v>1153</v>
      </c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14.4" x14ac:dyDescent="0.3">
      <c r="A111" s="99">
        <v>2321</v>
      </c>
      <c r="B111" s="100" t="s">
        <v>1154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14.4" x14ac:dyDescent="0.3">
      <c r="A112" s="99">
        <v>2322</v>
      </c>
      <c r="B112" s="100" t="s">
        <v>1155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14.4" x14ac:dyDescent="0.3">
      <c r="A113" s="99">
        <v>2324</v>
      </c>
      <c r="B113" s="100" t="s">
        <v>1156</v>
      </c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14.4" x14ac:dyDescent="0.3">
      <c r="A114" s="99">
        <v>2325</v>
      </c>
      <c r="B114" s="100" t="s">
        <v>1157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14.4" x14ac:dyDescent="0.3">
      <c r="A115" s="99">
        <v>2326</v>
      </c>
      <c r="B115" s="100" t="s">
        <v>1158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14.4" x14ac:dyDescent="0.3">
      <c r="A116" s="99">
        <v>2327</v>
      </c>
      <c r="B116" s="100" t="s">
        <v>1159</v>
      </c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14.4" x14ac:dyDescent="0.3">
      <c r="A117" s="99">
        <v>2328</v>
      </c>
      <c r="B117" s="100" t="s">
        <v>1160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14.4" x14ac:dyDescent="0.3">
      <c r="A118" s="99">
        <v>2329</v>
      </c>
      <c r="B118" s="100" t="s">
        <v>1161</v>
      </c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14.4" x14ac:dyDescent="0.3">
      <c r="A119" s="99">
        <v>2341</v>
      </c>
      <c r="B119" s="100" t="s">
        <v>1162</v>
      </c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14.4" x14ac:dyDescent="0.3">
      <c r="A120" s="99">
        <v>2342</v>
      </c>
      <c r="B120" s="100" t="s">
        <v>1163</v>
      </c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14.4" x14ac:dyDescent="0.3">
      <c r="A121" s="99">
        <v>2343</v>
      </c>
      <c r="B121" s="100" t="s">
        <v>1164</v>
      </c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14.4" x14ac:dyDescent="0.3">
      <c r="A122" s="99">
        <v>2351</v>
      </c>
      <c r="B122" s="100" t="s">
        <v>1165</v>
      </c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14.4" x14ac:dyDescent="0.3">
      <c r="A123" s="99">
        <v>2352</v>
      </c>
      <c r="B123" s="100" t="s">
        <v>1166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14.4" x14ac:dyDescent="0.3">
      <c r="A124" s="99">
        <v>2353</v>
      </c>
      <c r="B124" s="100" t="s">
        <v>1167</v>
      </c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14.4" x14ac:dyDescent="0.3">
      <c r="A125" s="99">
        <v>2361</v>
      </c>
      <c r="B125" s="100" t="s">
        <v>1168</v>
      </c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14.4" x14ac:dyDescent="0.3">
      <c r="A126" s="99">
        <v>2362</v>
      </c>
      <c r="B126" s="100" t="s">
        <v>1169</v>
      </c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14.4" x14ac:dyDescent="0.3">
      <c r="A127" s="99">
        <v>2411</v>
      </c>
      <c r="B127" s="100" t="s">
        <v>1170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14.4" x14ac:dyDescent="0.3">
      <c r="A128" s="99">
        <v>2412</v>
      </c>
      <c r="B128" s="100" t="s">
        <v>1171</v>
      </c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14.4" x14ac:dyDescent="0.3">
      <c r="A129" s="99">
        <v>2413</v>
      </c>
      <c r="B129" s="100" t="s">
        <v>1172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14.4" x14ac:dyDescent="0.3">
      <c r="A130" s="99">
        <v>2414</v>
      </c>
      <c r="B130" s="100" t="s">
        <v>1173</v>
      </c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14.4" x14ac:dyDescent="0.3">
      <c r="A131" s="99">
        <v>2420</v>
      </c>
      <c r="B131" s="100" t="s">
        <v>1174</v>
      </c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14.4" x14ac:dyDescent="0.3">
      <c r="A132" s="99">
        <v>2431</v>
      </c>
      <c r="B132" s="100" t="s">
        <v>1175</v>
      </c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14.4" x14ac:dyDescent="0.3">
      <c r="A133" s="99">
        <v>2432</v>
      </c>
      <c r="B133" s="100" t="s">
        <v>1176</v>
      </c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14.4" x14ac:dyDescent="0.3">
      <c r="A134" s="99">
        <v>2433</v>
      </c>
      <c r="B134" s="100" t="s">
        <v>1177</v>
      </c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14.4" x14ac:dyDescent="0.3">
      <c r="A135" s="99">
        <v>2434</v>
      </c>
      <c r="B135" s="100" t="s">
        <v>1178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14.4" x14ac:dyDescent="0.3">
      <c r="A136" s="99">
        <v>2439</v>
      </c>
      <c r="B136" s="100" t="s">
        <v>1179</v>
      </c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14.4" x14ac:dyDescent="0.3">
      <c r="A137" s="99">
        <v>2441</v>
      </c>
      <c r="B137" s="100" t="s">
        <v>1180</v>
      </c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14.4" x14ac:dyDescent="0.3">
      <c r="A138" s="99">
        <v>2442</v>
      </c>
      <c r="B138" s="100" t="s">
        <v>1181</v>
      </c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14.4" x14ac:dyDescent="0.3">
      <c r="A139" s="99">
        <v>2443</v>
      </c>
      <c r="B139" s="100" t="s">
        <v>1182</v>
      </c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14.4" x14ac:dyDescent="0.3">
      <c r="A140" s="99">
        <v>2449</v>
      </c>
      <c r="B140" s="100" t="s">
        <v>1183</v>
      </c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14.4" x14ac:dyDescent="0.3">
      <c r="A141" s="99">
        <v>2451</v>
      </c>
      <c r="B141" s="100" t="s">
        <v>1184</v>
      </c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14.4" x14ac:dyDescent="0.3">
      <c r="A142" s="99">
        <v>2452</v>
      </c>
      <c r="B142" s="100" t="s">
        <v>1185</v>
      </c>
      <c r="C142" s="101"/>
    </row>
    <row r="143" spans="1:26" ht="14.4" x14ac:dyDescent="0.3">
      <c r="A143" s="99">
        <v>2459</v>
      </c>
      <c r="B143" s="100" t="s">
        <v>1186</v>
      </c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14.4" x14ac:dyDescent="0.3">
      <c r="A144" s="99">
        <v>2460</v>
      </c>
      <c r="B144" s="100" t="s">
        <v>1187</v>
      </c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14.4" x14ac:dyDescent="0.3">
      <c r="A145" s="99">
        <v>2470</v>
      </c>
      <c r="B145" s="100" t="s">
        <v>1188</v>
      </c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14.4" x14ac:dyDescent="0.3">
      <c r="A146" s="99">
        <v>2481</v>
      </c>
      <c r="B146" s="100" t="s">
        <v>1189</v>
      </c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14.4" x14ac:dyDescent="0.3">
      <c r="A147" s="99">
        <v>2482</v>
      </c>
      <c r="B147" s="100" t="s">
        <v>1190</v>
      </c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14.4" x14ac:dyDescent="0.3">
      <c r="A148" s="99">
        <v>3111</v>
      </c>
      <c r="B148" s="100" t="s">
        <v>1191</v>
      </c>
      <c r="C148" s="101"/>
    </row>
    <row r="149" spans="1:26" ht="14.4" x14ac:dyDescent="0.3">
      <c r="A149" s="99">
        <v>3112</v>
      </c>
      <c r="B149" s="100" t="s">
        <v>1192</v>
      </c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14.4" x14ac:dyDescent="0.3">
      <c r="A150" s="99">
        <v>3113</v>
      </c>
      <c r="B150" s="100" t="s">
        <v>1193</v>
      </c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14.4" x14ac:dyDescent="0.3">
      <c r="A151" s="99">
        <v>3114</v>
      </c>
      <c r="B151" s="100" t="s">
        <v>1194</v>
      </c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14.4" x14ac:dyDescent="0.3">
      <c r="A152" s="99">
        <v>3119</v>
      </c>
      <c r="B152" s="100" t="s">
        <v>1195</v>
      </c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14.4" x14ac:dyDescent="0.3">
      <c r="A153" s="99">
        <v>3121</v>
      </c>
      <c r="B153" s="100" t="s">
        <v>1196</v>
      </c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14.4" x14ac:dyDescent="0.3">
      <c r="A154" s="99">
        <v>3122</v>
      </c>
      <c r="B154" s="100" t="s">
        <v>1197</v>
      </c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14.4" x14ac:dyDescent="0.3">
      <c r="A155" s="99">
        <v>3129</v>
      </c>
      <c r="B155" s="100" t="s">
        <v>1198</v>
      </c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14.4" x14ac:dyDescent="0.3">
      <c r="A156" s="100">
        <v>3201</v>
      </c>
      <c r="B156" s="100" t="s">
        <v>1199</v>
      </c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14.4" x14ac:dyDescent="0.3">
      <c r="A157" s="100">
        <v>3202</v>
      </c>
      <c r="B157" s="100" t="s">
        <v>1200</v>
      </c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14.4" x14ac:dyDescent="0.3">
      <c r="A158" s="99">
        <v>4111</v>
      </c>
      <c r="B158" s="100" t="s">
        <v>1201</v>
      </c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14.4" x14ac:dyDescent="0.3">
      <c r="A159" s="99">
        <v>4112</v>
      </c>
      <c r="B159" s="100" t="s">
        <v>1202</v>
      </c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14.4" x14ac:dyDescent="0.3">
      <c r="A160" s="99">
        <v>4113</v>
      </c>
      <c r="B160" s="100" t="s">
        <v>1203</v>
      </c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14.4" x14ac:dyDescent="0.3">
      <c r="A161" s="99">
        <v>4114</v>
      </c>
      <c r="B161" s="100" t="s">
        <v>1204</v>
      </c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4.4" x14ac:dyDescent="0.3">
      <c r="A162" s="99">
        <v>4115</v>
      </c>
      <c r="B162" s="100" t="s">
        <v>1205</v>
      </c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14.4" x14ac:dyDescent="0.3">
      <c r="A163" s="99">
        <v>4116</v>
      </c>
      <c r="B163" s="100" t="s">
        <v>1206</v>
      </c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14.4" x14ac:dyDescent="0.3">
      <c r="A164" s="99">
        <v>4118</v>
      </c>
      <c r="B164" s="100" t="s">
        <v>1207</v>
      </c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14.4" x14ac:dyDescent="0.3">
      <c r="A165" s="99">
        <v>4119</v>
      </c>
      <c r="B165" s="100" t="s">
        <v>1208</v>
      </c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14.4" x14ac:dyDescent="0.3">
      <c r="A166" s="99">
        <v>4121</v>
      </c>
      <c r="B166" s="100" t="s">
        <v>1209</v>
      </c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14.4" x14ac:dyDescent="0.3">
      <c r="A167" s="99">
        <v>4122</v>
      </c>
      <c r="B167" s="100" t="s">
        <v>1210</v>
      </c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14.4" x14ac:dyDescent="0.3">
      <c r="A168" s="99">
        <v>4123</v>
      </c>
      <c r="B168" s="100" t="s">
        <v>1211</v>
      </c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14.4" x14ac:dyDescent="0.3">
      <c r="A169" s="99">
        <v>4129</v>
      </c>
      <c r="B169" s="100" t="s">
        <v>1212</v>
      </c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14.4" x14ac:dyDescent="0.3">
      <c r="A170" s="99">
        <v>4131</v>
      </c>
      <c r="B170" s="100" t="s">
        <v>1213</v>
      </c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14.4" x14ac:dyDescent="0.3">
      <c r="A171" s="99">
        <v>4132</v>
      </c>
      <c r="B171" s="100" t="s">
        <v>1214</v>
      </c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14.4" x14ac:dyDescent="0.3">
      <c r="A172" s="99">
        <v>4133</v>
      </c>
      <c r="B172" s="100" t="s">
        <v>1215</v>
      </c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14.4" x14ac:dyDescent="0.3">
      <c r="A173" s="99">
        <v>4134</v>
      </c>
      <c r="B173" s="100" t="s">
        <v>1216</v>
      </c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14.4" x14ac:dyDescent="0.3">
      <c r="A174" s="99">
        <v>4135</v>
      </c>
      <c r="B174" s="100" t="s">
        <v>1217</v>
      </c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14.4" x14ac:dyDescent="0.3">
      <c r="A175" s="99">
        <v>4136</v>
      </c>
      <c r="B175" s="100" t="s">
        <v>1218</v>
      </c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14.4" x14ac:dyDescent="0.3">
      <c r="A176" s="99">
        <v>4138</v>
      </c>
      <c r="B176" s="102" t="s">
        <v>1219</v>
      </c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14.4" x14ac:dyDescent="0.3">
      <c r="A177" s="99">
        <v>4139</v>
      </c>
      <c r="B177" s="100" t="s">
        <v>1220</v>
      </c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14.4" x14ac:dyDescent="0.3">
      <c r="A178" s="99">
        <v>4151</v>
      </c>
      <c r="B178" s="100" t="s">
        <v>1221</v>
      </c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14.4" x14ac:dyDescent="0.3">
      <c r="A179" s="99">
        <v>4152</v>
      </c>
      <c r="B179" s="100" t="s">
        <v>1222</v>
      </c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14.4" x14ac:dyDescent="0.3">
      <c r="A180" s="99">
        <v>4153</v>
      </c>
      <c r="B180" s="100" t="s">
        <v>1223</v>
      </c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14.4" x14ac:dyDescent="0.3">
      <c r="A181" s="99">
        <v>4154</v>
      </c>
      <c r="B181" s="100" t="s">
        <v>1224</v>
      </c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14.4" x14ac:dyDescent="0.3">
      <c r="A182" s="99">
        <v>4159</v>
      </c>
      <c r="B182" s="100" t="s">
        <v>1225</v>
      </c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14.4" x14ac:dyDescent="0.3">
      <c r="A183" s="99">
        <v>4160</v>
      </c>
      <c r="B183" s="100" t="s">
        <v>1226</v>
      </c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14.4" x14ac:dyDescent="0.3">
      <c r="A184" s="99">
        <v>4211</v>
      </c>
      <c r="B184" s="100" t="s">
        <v>1227</v>
      </c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14.4" x14ac:dyDescent="0.3">
      <c r="A185" s="99">
        <v>4212</v>
      </c>
      <c r="B185" s="100" t="s">
        <v>1228</v>
      </c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14.4" x14ac:dyDescent="0.3">
      <c r="A186" s="99">
        <v>4213</v>
      </c>
      <c r="B186" s="100" t="s">
        <v>1229</v>
      </c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14.4" x14ac:dyDescent="0.3">
      <c r="A187" s="99">
        <v>4214</v>
      </c>
      <c r="B187" s="100" t="s">
        <v>1230</v>
      </c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14.4" x14ac:dyDescent="0.3">
      <c r="A188" s="99">
        <v>4216</v>
      </c>
      <c r="B188" s="100" t="s">
        <v>1231</v>
      </c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14.4" x14ac:dyDescent="0.3">
      <c r="A189" s="99">
        <v>4218</v>
      </c>
      <c r="B189" s="100" t="s">
        <v>1232</v>
      </c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14.4" x14ac:dyDescent="0.3">
      <c r="A190" s="99">
        <v>4219</v>
      </c>
      <c r="B190" s="100" t="s">
        <v>1233</v>
      </c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14.4" x14ac:dyDescent="0.3">
      <c r="A191" s="99">
        <v>4221</v>
      </c>
      <c r="B191" s="100" t="s">
        <v>1234</v>
      </c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14.4" x14ac:dyDescent="0.3">
      <c r="A192" s="99">
        <v>4222</v>
      </c>
      <c r="B192" s="100" t="s">
        <v>1235</v>
      </c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14.4" x14ac:dyDescent="0.3">
      <c r="A193" s="99">
        <v>4223</v>
      </c>
      <c r="B193" s="100" t="s">
        <v>1236</v>
      </c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14.4" x14ac:dyDescent="0.3">
      <c r="A194" s="99">
        <v>4229</v>
      </c>
      <c r="B194" s="100" t="s">
        <v>1237</v>
      </c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14.4" x14ac:dyDescent="0.3">
      <c r="A195" s="99">
        <v>4231</v>
      </c>
      <c r="B195" s="100" t="s">
        <v>1238</v>
      </c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14.4" x14ac:dyDescent="0.3">
      <c r="A196" s="99">
        <v>4232</v>
      </c>
      <c r="B196" s="100" t="s">
        <v>1239</v>
      </c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14.4" x14ac:dyDescent="0.3">
      <c r="A197" s="99">
        <v>4233</v>
      </c>
      <c r="B197" s="100" t="s">
        <v>1240</v>
      </c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14.4" x14ac:dyDescent="0.3">
      <c r="A198" s="99">
        <v>4240</v>
      </c>
      <c r="B198" s="100" t="s">
        <v>1241</v>
      </c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14.4" x14ac:dyDescent="0.3">
      <c r="A199" s="99">
        <v>5011</v>
      </c>
      <c r="B199" s="100" t="s">
        <v>1242</v>
      </c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14.4" x14ac:dyDescent="0.3">
      <c r="A200" s="99">
        <v>5012</v>
      </c>
      <c r="B200" s="100" t="s">
        <v>1243</v>
      </c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14.4" x14ac:dyDescent="0.3">
      <c r="A201" s="99">
        <v>5013</v>
      </c>
      <c r="B201" s="100" t="s">
        <v>1244</v>
      </c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14.4" x14ac:dyDescent="0.3">
      <c r="A202" s="99">
        <v>5014</v>
      </c>
      <c r="B202" s="100" t="s">
        <v>1245</v>
      </c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14.4" x14ac:dyDescent="0.3">
      <c r="A203" s="99">
        <v>5019</v>
      </c>
      <c r="B203" s="100" t="s">
        <v>1246</v>
      </c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14.4" x14ac:dyDescent="0.3">
      <c r="A204" s="99">
        <v>5021</v>
      </c>
      <c r="B204" s="100" t="s">
        <v>961</v>
      </c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14.4" x14ac:dyDescent="0.3">
      <c r="A205" s="99">
        <v>5022</v>
      </c>
      <c r="B205" s="100" t="s">
        <v>1247</v>
      </c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14.4" x14ac:dyDescent="0.3">
      <c r="A206" s="99">
        <v>5023</v>
      </c>
      <c r="B206" s="100" t="s">
        <v>1248</v>
      </c>
      <c r="C206" s="101"/>
    </row>
    <row r="207" spans="1:26" ht="14.4" x14ac:dyDescent="0.3">
      <c r="A207" s="99">
        <v>5024</v>
      </c>
      <c r="B207" s="100" t="s">
        <v>1249</v>
      </c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14.4" x14ac:dyDescent="0.3">
      <c r="A208" s="99">
        <v>5025</v>
      </c>
      <c r="B208" s="100" t="s">
        <v>1250</v>
      </c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14.4" x14ac:dyDescent="0.3">
      <c r="A209" s="99">
        <v>5026</v>
      </c>
      <c r="B209" s="100" t="s">
        <v>1251</v>
      </c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14.4" x14ac:dyDescent="0.3">
      <c r="A210" s="99">
        <v>5027</v>
      </c>
      <c r="B210" s="100" t="s">
        <v>1252</v>
      </c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14.4" x14ac:dyDescent="0.3">
      <c r="A211" s="99">
        <v>5029</v>
      </c>
      <c r="B211" s="100" t="s">
        <v>1253</v>
      </c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14.4" x14ac:dyDescent="0.3">
      <c r="A212" s="99">
        <v>5031</v>
      </c>
      <c r="B212" s="100" t="s">
        <v>1254</v>
      </c>
      <c r="C212" s="101"/>
    </row>
    <row r="213" spans="1:26" ht="14.4" x14ac:dyDescent="0.3">
      <c r="A213" s="99">
        <v>5032</v>
      </c>
      <c r="B213" s="100" t="s">
        <v>1255</v>
      </c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14.4" x14ac:dyDescent="0.3">
      <c r="A214" s="99">
        <v>5038</v>
      </c>
      <c r="B214" s="100" t="s">
        <v>1256</v>
      </c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14.4" x14ac:dyDescent="0.3">
      <c r="A215" s="99">
        <v>5039</v>
      </c>
      <c r="B215" s="100" t="s">
        <v>1257</v>
      </c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14.4" x14ac:dyDescent="0.3">
      <c r="A216" s="99">
        <v>5041</v>
      </c>
      <c r="B216" s="100" t="s">
        <v>1258</v>
      </c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14.4" x14ac:dyDescent="0.3">
      <c r="A217" s="99">
        <v>5051</v>
      </c>
      <c r="B217" s="100" t="s">
        <v>1259</v>
      </c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14.4" x14ac:dyDescent="0.3">
      <c r="A218" s="99">
        <v>5131</v>
      </c>
      <c r="B218" s="100" t="s">
        <v>1260</v>
      </c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14.4" x14ac:dyDescent="0.3">
      <c r="A219" s="99">
        <v>5132</v>
      </c>
      <c r="B219" s="100" t="s">
        <v>1261</v>
      </c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14.4" x14ac:dyDescent="0.3">
      <c r="A220" s="99">
        <v>5133</v>
      </c>
      <c r="B220" s="100" t="s">
        <v>28</v>
      </c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14.4" x14ac:dyDescent="0.3">
      <c r="A221" s="99">
        <v>5134</v>
      </c>
      <c r="B221" s="100" t="s">
        <v>29</v>
      </c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14.4" x14ac:dyDescent="0.3">
      <c r="A222" s="99">
        <v>5135</v>
      </c>
      <c r="B222" s="100" t="s">
        <v>1262</v>
      </c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14.4" x14ac:dyDescent="0.3">
      <c r="A223" s="99">
        <v>5136</v>
      </c>
      <c r="B223" s="100" t="s">
        <v>1263</v>
      </c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14.4" x14ac:dyDescent="0.3">
      <c r="A224" s="99">
        <v>5137</v>
      </c>
      <c r="B224" s="100" t="s">
        <v>1264</v>
      </c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14.4" x14ac:dyDescent="0.3">
      <c r="A225" s="99">
        <v>5138</v>
      </c>
      <c r="B225" s="100" t="s">
        <v>1265</v>
      </c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14.4" x14ac:dyDescent="0.3">
      <c r="A226" s="99">
        <v>5139</v>
      </c>
      <c r="B226" s="100" t="s">
        <v>1266</v>
      </c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14.4" x14ac:dyDescent="0.3">
      <c r="A227" s="99">
        <v>5141</v>
      </c>
      <c r="B227" s="100" t="s">
        <v>42</v>
      </c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14.4" x14ac:dyDescent="0.3">
      <c r="A228" s="99">
        <v>5142</v>
      </c>
      <c r="B228" s="100" t="s">
        <v>1267</v>
      </c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14.4" x14ac:dyDescent="0.3">
      <c r="A229" s="99">
        <v>5143</v>
      </c>
      <c r="B229" s="100" t="s">
        <v>1268</v>
      </c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 ht="14.4" x14ac:dyDescent="0.3">
      <c r="A230" s="99">
        <v>5144</v>
      </c>
      <c r="B230" s="100" t="s">
        <v>1269</v>
      </c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 ht="14.4" x14ac:dyDescent="0.3">
      <c r="A231" s="99">
        <v>5145</v>
      </c>
      <c r="B231" s="100" t="s">
        <v>1270</v>
      </c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spans="1:26" ht="14.4" x14ac:dyDescent="0.3">
      <c r="A232" s="99">
        <v>5149</v>
      </c>
      <c r="B232" s="100" t="s">
        <v>1271</v>
      </c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spans="1:26" ht="14.4" x14ac:dyDescent="0.3">
      <c r="A233" s="99">
        <v>5151</v>
      </c>
      <c r="B233" s="100" t="s">
        <v>1272</v>
      </c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spans="1:26" ht="14.4" x14ac:dyDescent="0.3">
      <c r="A234" s="99">
        <v>5152</v>
      </c>
      <c r="B234" s="100" t="s">
        <v>1273</v>
      </c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spans="1:26" ht="14.4" x14ac:dyDescent="0.3">
      <c r="A235" s="99">
        <v>5153</v>
      </c>
      <c r="B235" s="100" t="s">
        <v>1274</v>
      </c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spans="1:26" ht="14.4" x14ac:dyDescent="0.3">
      <c r="A236" s="99">
        <v>5154</v>
      </c>
      <c r="B236" s="100" t="s">
        <v>1275</v>
      </c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spans="1:26" ht="14.4" x14ac:dyDescent="0.3">
      <c r="A237" s="99">
        <v>5155</v>
      </c>
      <c r="B237" s="100" t="s">
        <v>1276</v>
      </c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</row>
    <row r="238" spans="1:26" ht="14.4" x14ac:dyDescent="0.3">
      <c r="A238" s="99">
        <v>5156</v>
      </c>
      <c r="B238" s="100" t="s">
        <v>1277</v>
      </c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</row>
    <row r="239" spans="1:26" ht="14.4" x14ac:dyDescent="0.3">
      <c r="A239" s="99">
        <v>5157</v>
      </c>
      <c r="B239" s="100" t="s">
        <v>1278</v>
      </c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</row>
    <row r="240" spans="1:26" ht="14.4" x14ac:dyDescent="0.3">
      <c r="A240" s="99">
        <v>5159</v>
      </c>
      <c r="B240" s="100" t="s">
        <v>1279</v>
      </c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</row>
    <row r="241" spans="1:26" ht="14.4" x14ac:dyDescent="0.3">
      <c r="A241" s="99">
        <v>5161</v>
      </c>
      <c r="B241" s="100" t="s">
        <v>30</v>
      </c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</row>
    <row r="242" spans="1:26" ht="14.4" x14ac:dyDescent="0.3">
      <c r="A242" s="99">
        <v>5162</v>
      </c>
      <c r="B242" s="100" t="s">
        <v>31</v>
      </c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</row>
    <row r="243" spans="1:26" ht="14.4" x14ac:dyDescent="0.3">
      <c r="A243" s="99">
        <v>5163</v>
      </c>
      <c r="B243" s="100" t="s">
        <v>1280</v>
      </c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</row>
    <row r="244" spans="1:26" ht="14.4" x14ac:dyDescent="0.3">
      <c r="A244" s="99">
        <v>5164</v>
      </c>
      <c r="B244" s="100" t="s">
        <v>32</v>
      </c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</row>
    <row r="245" spans="1:26" ht="14.4" x14ac:dyDescent="0.3">
      <c r="A245" s="99">
        <v>5165</v>
      </c>
      <c r="B245" s="100" t="s">
        <v>1281</v>
      </c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</row>
    <row r="246" spans="1:26" ht="14.4" x14ac:dyDescent="0.3">
      <c r="A246" s="99">
        <v>5166</v>
      </c>
      <c r="B246" s="102" t="s">
        <v>33</v>
      </c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</row>
    <row r="247" spans="1:26" ht="14.4" x14ac:dyDescent="0.3">
      <c r="A247" s="99">
        <v>5167</v>
      </c>
      <c r="B247" s="100" t="s">
        <v>1282</v>
      </c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</row>
    <row r="248" spans="1:26" ht="14.4" x14ac:dyDescent="0.3">
      <c r="A248" s="99">
        <v>5168</v>
      </c>
      <c r="B248" s="100" t="s">
        <v>49</v>
      </c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</row>
    <row r="249" spans="1:26" ht="14.4" x14ac:dyDescent="0.3">
      <c r="A249" s="99">
        <v>5169</v>
      </c>
      <c r="B249" s="100" t="s">
        <v>1283</v>
      </c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</row>
    <row r="250" spans="1:26" ht="14.4" x14ac:dyDescent="0.3">
      <c r="A250" s="99">
        <v>5171</v>
      </c>
      <c r="B250" s="100" t="s">
        <v>35</v>
      </c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</row>
    <row r="251" spans="1:26" ht="14.4" x14ac:dyDescent="0.3">
      <c r="A251" s="99">
        <v>5172</v>
      </c>
      <c r="B251" s="100" t="s">
        <v>36</v>
      </c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</row>
    <row r="252" spans="1:26" ht="14.4" x14ac:dyDescent="0.3">
      <c r="A252" s="99">
        <v>5173</v>
      </c>
      <c r="B252" s="100" t="s">
        <v>1284</v>
      </c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</row>
    <row r="253" spans="1:26" ht="14.4" x14ac:dyDescent="0.3">
      <c r="A253" s="99">
        <v>5175</v>
      </c>
      <c r="B253" s="100" t="s">
        <v>37</v>
      </c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</row>
    <row r="254" spans="1:26" ht="14.4" x14ac:dyDescent="0.3">
      <c r="A254" s="99">
        <v>5176</v>
      </c>
      <c r="B254" s="100" t="s">
        <v>38</v>
      </c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</row>
    <row r="255" spans="1:26" ht="14.4" x14ac:dyDescent="0.3">
      <c r="A255" s="99">
        <v>5177</v>
      </c>
      <c r="B255" s="100" t="s">
        <v>1285</v>
      </c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</row>
    <row r="256" spans="1:26" ht="14.4" x14ac:dyDescent="0.3">
      <c r="A256" s="99">
        <v>5178</v>
      </c>
      <c r="B256" s="100" t="s">
        <v>1286</v>
      </c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</row>
    <row r="257" spans="1:26" ht="14.4" x14ac:dyDescent="0.3">
      <c r="A257" s="99">
        <v>5179</v>
      </c>
      <c r="B257" s="100" t="s">
        <v>1287</v>
      </c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</row>
    <row r="258" spans="1:26" ht="14.4" x14ac:dyDescent="0.3">
      <c r="A258" s="99">
        <v>5181</v>
      </c>
      <c r="B258" s="100" t="s">
        <v>1288</v>
      </c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</row>
    <row r="259" spans="1:26" ht="14.4" x14ac:dyDescent="0.3">
      <c r="A259" s="99">
        <v>5182</v>
      </c>
      <c r="B259" s="100" t="s">
        <v>1289</v>
      </c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</row>
    <row r="260" spans="1:26" ht="14.4" x14ac:dyDescent="0.3">
      <c r="A260" s="99">
        <v>5183</v>
      </c>
      <c r="B260" s="100" t="s">
        <v>1290</v>
      </c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</row>
    <row r="261" spans="1:26" ht="14.4" x14ac:dyDescent="0.3">
      <c r="A261" s="99">
        <v>5184</v>
      </c>
      <c r="B261" s="100" t="s">
        <v>1291</v>
      </c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</row>
    <row r="262" spans="1:26" ht="14.4" x14ac:dyDescent="0.3">
      <c r="A262" s="99">
        <v>5189</v>
      </c>
      <c r="B262" s="100" t="s">
        <v>1292</v>
      </c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</row>
    <row r="263" spans="1:26" ht="14.4" x14ac:dyDescent="0.3">
      <c r="A263" s="99">
        <v>5191</v>
      </c>
      <c r="B263" s="100" t="s">
        <v>1293</v>
      </c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</row>
    <row r="264" spans="1:26" ht="14.4" x14ac:dyDescent="0.3">
      <c r="A264" s="99">
        <v>5192</v>
      </c>
      <c r="B264" s="100" t="s">
        <v>1294</v>
      </c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</row>
    <row r="265" spans="1:26" ht="14.4" x14ac:dyDescent="0.3">
      <c r="A265" s="99">
        <v>5193</v>
      </c>
      <c r="B265" s="100" t="s">
        <v>1295</v>
      </c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</row>
    <row r="266" spans="1:26" ht="14.4" x14ac:dyDescent="0.3">
      <c r="A266" s="99">
        <v>5194</v>
      </c>
      <c r="B266" s="100" t="s">
        <v>39</v>
      </c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</row>
    <row r="267" spans="1:26" ht="14.4" x14ac:dyDescent="0.3">
      <c r="A267" s="99">
        <v>5195</v>
      </c>
      <c r="B267" s="100" t="s">
        <v>1296</v>
      </c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</row>
    <row r="268" spans="1:26" ht="14.4" x14ac:dyDescent="0.3">
      <c r="A268" s="99">
        <v>5196</v>
      </c>
      <c r="B268" s="100" t="s">
        <v>1297</v>
      </c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</row>
    <row r="269" spans="1:26" ht="14.4" x14ac:dyDescent="0.3">
      <c r="A269" s="99">
        <v>5197</v>
      </c>
      <c r="B269" s="100" t="s">
        <v>1298</v>
      </c>
      <c r="C269" s="101"/>
    </row>
    <row r="270" spans="1:26" ht="14.4" x14ac:dyDescent="0.3">
      <c r="A270" s="99">
        <v>5199</v>
      </c>
      <c r="B270" s="100" t="s">
        <v>1299</v>
      </c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</row>
    <row r="271" spans="1:26" ht="14.4" x14ac:dyDescent="0.3">
      <c r="A271" s="99">
        <v>5211</v>
      </c>
      <c r="B271" s="100" t="s">
        <v>1300</v>
      </c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</row>
    <row r="272" spans="1:26" ht="14.4" x14ac:dyDescent="0.3">
      <c r="A272" s="99">
        <v>5212</v>
      </c>
      <c r="B272" s="100" t="s">
        <v>1301</v>
      </c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</row>
    <row r="273" spans="1:26" ht="14.4" x14ac:dyDescent="0.3">
      <c r="A273" s="99">
        <v>5213</v>
      </c>
      <c r="B273" s="100" t="s">
        <v>1302</v>
      </c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</row>
    <row r="274" spans="1:26" ht="14.4" x14ac:dyDescent="0.3">
      <c r="A274" s="99">
        <v>5214</v>
      </c>
      <c r="B274" s="100" t="s">
        <v>1303</v>
      </c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</row>
    <row r="275" spans="1:26" ht="14.4" x14ac:dyDescent="0.3">
      <c r="A275" s="99">
        <v>5215</v>
      </c>
      <c r="B275" s="100" t="s">
        <v>1304</v>
      </c>
      <c r="C275" s="101"/>
    </row>
    <row r="276" spans="1:26" ht="14.4" x14ac:dyDescent="0.3">
      <c r="A276" s="99">
        <v>5219</v>
      </c>
      <c r="B276" s="100" t="s">
        <v>1305</v>
      </c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</row>
    <row r="277" spans="1:26" ht="14.4" x14ac:dyDescent="0.3">
      <c r="A277" s="99">
        <v>5221</v>
      </c>
      <c r="B277" s="100" t="s">
        <v>1306</v>
      </c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</row>
    <row r="278" spans="1:26" ht="14.4" x14ac:dyDescent="0.3">
      <c r="A278" s="99">
        <v>5222</v>
      </c>
      <c r="B278" s="100" t="s">
        <v>1307</v>
      </c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</row>
    <row r="279" spans="1:26" ht="14.4" x14ac:dyDescent="0.3">
      <c r="A279" s="99">
        <v>5223</v>
      </c>
      <c r="B279" s="100" t="s">
        <v>1308</v>
      </c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</row>
    <row r="280" spans="1:26" ht="14.4" x14ac:dyDescent="0.3">
      <c r="A280" s="99">
        <v>5224</v>
      </c>
      <c r="B280" s="100" t="s">
        <v>1309</v>
      </c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</row>
    <row r="281" spans="1:26" ht="14.4" x14ac:dyDescent="0.3">
      <c r="A281" s="99">
        <v>5225</v>
      </c>
      <c r="B281" s="100" t="s">
        <v>1310</v>
      </c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</row>
    <row r="282" spans="1:26" ht="14.4" x14ac:dyDescent="0.3">
      <c r="A282" s="99">
        <v>5229</v>
      </c>
      <c r="B282" s="100" t="s">
        <v>1311</v>
      </c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</row>
    <row r="283" spans="1:26" ht="14.4" x14ac:dyDescent="0.3">
      <c r="A283" s="99">
        <v>5230</v>
      </c>
      <c r="B283" s="100" t="s">
        <v>1312</v>
      </c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</row>
    <row r="284" spans="1:26" ht="14.4" x14ac:dyDescent="0.3">
      <c r="A284" s="99">
        <v>5240</v>
      </c>
      <c r="B284" s="100" t="s">
        <v>1313</v>
      </c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</row>
    <row r="285" spans="1:26" ht="14.4" x14ac:dyDescent="0.3">
      <c r="A285" s="99">
        <v>5250</v>
      </c>
      <c r="B285" s="100" t="s">
        <v>1314</v>
      </c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</row>
    <row r="286" spans="1:26" ht="14.4" x14ac:dyDescent="0.3">
      <c r="A286" s="99">
        <v>5311</v>
      </c>
      <c r="B286" s="100" t="s">
        <v>1315</v>
      </c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</row>
    <row r="287" spans="1:26" ht="14.4" x14ac:dyDescent="0.3">
      <c r="A287" s="99">
        <v>5312</v>
      </c>
      <c r="B287" s="100" t="s">
        <v>1316</v>
      </c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</row>
    <row r="288" spans="1:26" ht="14.4" x14ac:dyDescent="0.3">
      <c r="A288" s="99">
        <v>5313</v>
      </c>
      <c r="B288" s="100" t="s">
        <v>1317</v>
      </c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</row>
    <row r="289" spans="1:26" ht="14.4" x14ac:dyDescent="0.3">
      <c r="A289" s="99">
        <v>5314</v>
      </c>
      <c r="B289" s="100" t="s">
        <v>1318</v>
      </c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</row>
    <row r="290" spans="1:26" ht="14.4" x14ac:dyDescent="0.3">
      <c r="A290" s="99">
        <v>5315</v>
      </c>
      <c r="B290" s="100" t="s">
        <v>1319</v>
      </c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</row>
    <row r="291" spans="1:26" ht="14.4" x14ac:dyDescent="0.3">
      <c r="A291" s="99">
        <v>5316</v>
      </c>
      <c r="B291" s="100" t="s">
        <v>1320</v>
      </c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</row>
    <row r="292" spans="1:26" ht="14.4" x14ac:dyDescent="0.3">
      <c r="A292" s="99">
        <v>5317</v>
      </c>
      <c r="B292" s="100" t="s">
        <v>1321</v>
      </c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</row>
    <row r="293" spans="1:26" ht="14.4" x14ac:dyDescent="0.3">
      <c r="A293" s="99">
        <v>5318</v>
      </c>
      <c r="B293" s="100" t="s">
        <v>1322</v>
      </c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</row>
    <row r="294" spans="1:26" ht="14.4" x14ac:dyDescent="0.3">
      <c r="A294" s="99">
        <v>5319</v>
      </c>
      <c r="B294" s="100" t="s">
        <v>1323</v>
      </c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</row>
    <row r="295" spans="1:26" ht="14.4" x14ac:dyDescent="0.3">
      <c r="A295" s="99">
        <v>5321</v>
      </c>
      <c r="B295" s="100" t="s">
        <v>1324</v>
      </c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</row>
    <row r="296" spans="1:26" ht="14.4" x14ac:dyDescent="0.3">
      <c r="A296" s="99">
        <v>5322</v>
      </c>
      <c r="B296" s="100" t="s">
        <v>1325</v>
      </c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</row>
    <row r="297" spans="1:26" ht="14.4" x14ac:dyDescent="0.3">
      <c r="A297" s="99">
        <v>5323</v>
      </c>
      <c r="B297" s="100" t="s">
        <v>1326</v>
      </c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</row>
    <row r="298" spans="1:26" ht="14.4" x14ac:dyDescent="0.3">
      <c r="A298" s="99">
        <v>5324</v>
      </c>
      <c r="B298" s="100" t="s">
        <v>1327</v>
      </c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</row>
    <row r="299" spans="1:26" ht="14.4" x14ac:dyDescent="0.3">
      <c r="A299" s="99">
        <v>5325</v>
      </c>
      <c r="B299" s="100" t="s">
        <v>1328</v>
      </c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</row>
    <row r="300" spans="1:26" ht="14.4" x14ac:dyDescent="0.3">
      <c r="A300" s="99">
        <v>5329</v>
      </c>
      <c r="B300" s="100" t="s">
        <v>1329</v>
      </c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</row>
    <row r="301" spans="1:26" ht="14.4" x14ac:dyDescent="0.3">
      <c r="A301" s="99">
        <v>5331</v>
      </c>
      <c r="B301" s="100" t="s">
        <v>1330</v>
      </c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</row>
    <row r="302" spans="1:26" ht="14.4" x14ac:dyDescent="0.3">
      <c r="A302" s="99">
        <v>5332</v>
      </c>
      <c r="B302" s="100" t="s">
        <v>1331</v>
      </c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</row>
    <row r="303" spans="1:26" ht="14.4" x14ac:dyDescent="0.3">
      <c r="A303" s="99">
        <v>5333</v>
      </c>
      <c r="B303" s="100" t="s">
        <v>1332</v>
      </c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</row>
    <row r="304" spans="1:26" ht="14.4" x14ac:dyDescent="0.3">
      <c r="A304" s="99">
        <v>5334</v>
      </c>
      <c r="B304" s="100" t="s">
        <v>1333</v>
      </c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</row>
    <row r="305" spans="1:26" ht="14.4" x14ac:dyDescent="0.3">
      <c r="A305" s="99">
        <v>5335</v>
      </c>
      <c r="B305" s="100" t="s">
        <v>1334</v>
      </c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</row>
    <row r="306" spans="1:26" ht="14.4" x14ac:dyDescent="0.3">
      <c r="A306" s="99">
        <v>5339</v>
      </c>
      <c r="B306" s="100" t="s">
        <v>1335</v>
      </c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</row>
    <row r="307" spans="1:26" ht="14.4" x14ac:dyDescent="0.3">
      <c r="A307" s="99">
        <v>5341</v>
      </c>
      <c r="B307" s="100" t="s">
        <v>1336</v>
      </c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</row>
    <row r="308" spans="1:26" ht="14.4" x14ac:dyDescent="0.3">
      <c r="A308" s="99">
        <v>5342</v>
      </c>
      <c r="B308" s="100" t="s">
        <v>1337</v>
      </c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</row>
    <row r="309" spans="1:26" ht="14.4" x14ac:dyDescent="0.3">
      <c r="A309" s="99">
        <v>5343</v>
      </c>
      <c r="B309" s="100" t="s">
        <v>1338</v>
      </c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</row>
    <row r="310" spans="1:26" ht="14.4" x14ac:dyDescent="0.3">
      <c r="A310" s="99">
        <v>5344</v>
      </c>
      <c r="B310" s="100" t="s">
        <v>1339</v>
      </c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</row>
    <row r="311" spans="1:26" ht="14.4" x14ac:dyDescent="0.3">
      <c r="A311" s="99">
        <v>5345</v>
      </c>
      <c r="B311" s="100" t="s">
        <v>1340</v>
      </c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</row>
    <row r="312" spans="1:26" ht="14.4" x14ac:dyDescent="0.3">
      <c r="A312" s="99">
        <v>5346</v>
      </c>
      <c r="B312" s="100" t="s">
        <v>1341</v>
      </c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</row>
    <row r="313" spans="1:26" ht="14.4" x14ac:dyDescent="0.3">
      <c r="A313" s="99">
        <v>5348</v>
      </c>
      <c r="B313" s="102" t="s">
        <v>1342</v>
      </c>
      <c r="C313" s="9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</row>
    <row r="314" spans="1:26" ht="14.4" x14ac:dyDescent="0.3">
      <c r="A314" s="99">
        <v>5349</v>
      </c>
      <c r="B314" s="100" t="s">
        <v>1343</v>
      </c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</row>
    <row r="315" spans="1:26" ht="14.4" x14ac:dyDescent="0.3">
      <c r="A315" s="99">
        <v>5361</v>
      </c>
      <c r="B315" s="100" t="s">
        <v>24</v>
      </c>
      <c r="C315" s="9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</row>
    <row r="316" spans="1:26" ht="14.4" x14ac:dyDescent="0.3">
      <c r="A316" s="99">
        <v>5362</v>
      </c>
      <c r="B316" s="100" t="s">
        <v>1344</v>
      </c>
      <c r="C316" s="9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</row>
    <row r="317" spans="1:26" ht="14.4" x14ac:dyDescent="0.3">
      <c r="A317" s="99">
        <v>5363</v>
      </c>
      <c r="B317" s="100" t="s">
        <v>1345</v>
      </c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</row>
    <row r="318" spans="1:26" ht="14.4" x14ac:dyDescent="0.3">
      <c r="A318" s="99">
        <v>5364</v>
      </c>
      <c r="B318" s="100" t="s">
        <v>1346</v>
      </c>
      <c r="C318" s="9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</row>
    <row r="319" spans="1:26" ht="14.4" x14ac:dyDescent="0.3">
      <c r="A319" s="99">
        <v>5365</v>
      </c>
      <c r="B319" s="100" t="s">
        <v>1347</v>
      </c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  <c r="Z319" s="97"/>
    </row>
    <row r="320" spans="1:26" ht="14.4" x14ac:dyDescent="0.3">
      <c r="A320" s="99">
        <v>5366</v>
      </c>
      <c r="B320" s="100" t="s">
        <v>1348</v>
      </c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</row>
    <row r="321" spans="1:26" ht="14.4" x14ac:dyDescent="0.3">
      <c r="A321" s="99">
        <v>5367</v>
      </c>
      <c r="B321" s="100" t="s">
        <v>1349</v>
      </c>
      <c r="C321" s="9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</row>
    <row r="322" spans="1:26" ht="14.4" x14ac:dyDescent="0.3">
      <c r="A322" s="99">
        <v>5368</v>
      </c>
      <c r="B322" s="100" t="s">
        <v>1350</v>
      </c>
      <c r="C322" s="9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</row>
    <row r="323" spans="1:26" ht="14.4" x14ac:dyDescent="0.3">
      <c r="A323" s="99">
        <v>5369</v>
      </c>
      <c r="B323" s="100" t="s">
        <v>1351</v>
      </c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</row>
    <row r="324" spans="1:26" ht="14.4" x14ac:dyDescent="0.3">
      <c r="A324" s="99">
        <v>5410</v>
      </c>
      <c r="B324" s="100" t="s">
        <v>1352</v>
      </c>
      <c r="C324" s="9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</row>
    <row r="325" spans="1:26" ht="14.4" x14ac:dyDescent="0.3">
      <c r="A325" s="99">
        <v>5421</v>
      </c>
      <c r="B325" s="100" t="s">
        <v>1353</v>
      </c>
      <c r="C325" s="9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</row>
    <row r="326" spans="1:26" ht="14.4" x14ac:dyDescent="0.3">
      <c r="A326" s="99">
        <v>5422</v>
      </c>
      <c r="B326" s="100" t="s">
        <v>1354</v>
      </c>
      <c r="C326" s="9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</row>
    <row r="327" spans="1:26" ht="14.4" x14ac:dyDescent="0.3">
      <c r="A327" s="99">
        <v>5423</v>
      </c>
      <c r="B327" s="100" t="s">
        <v>1355</v>
      </c>
      <c r="C327" s="9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</row>
    <row r="328" spans="1:26" ht="14.4" x14ac:dyDescent="0.3">
      <c r="A328" s="99">
        <v>5424</v>
      </c>
      <c r="B328" s="100" t="s">
        <v>40</v>
      </c>
      <c r="C328" s="9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</row>
    <row r="329" spans="1:26" ht="14.4" x14ac:dyDescent="0.3">
      <c r="A329" s="99">
        <v>5429</v>
      </c>
      <c r="B329" s="100" t="s">
        <v>1356</v>
      </c>
      <c r="C329" s="9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</row>
    <row r="330" spans="1:26" ht="14.4" x14ac:dyDescent="0.3">
      <c r="A330" s="99">
        <v>5491</v>
      </c>
      <c r="B330" s="100" t="s">
        <v>1357</v>
      </c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</row>
    <row r="331" spans="1:26" ht="14.4" x14ac:dyDescent="0.3">
      <c r="A331" s="99">
        <v>5492</v>
      </c>
      <c r="B331" s="100" t="s">
        <v>1358</v>
      </c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</row>
    <row r="332" spans="1:26" ht="14.4" x14ac:dyDescent="0.3">
      <c r="A332" s="99">
        <v>5493</v>
      </c>
      <c r="B332" s="100" t="s">
        <v>1359</v>
      </c>
      <c r="C332" s="97"/>
      <c r="D332" s="97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</row>
    <row r="333" spans="1:26" ht="14.4" x14ac:dyDescent="0.3">
      <c r="A333" s="99">
        <v>5494</v>
      </c>
      <c r="B333" s="100" t="s">
        <v>1360</v>
      </c>
      <c r="C333" s="101"/>
    </row>
    <row r="334" spans="1:26" ht="14.4" x14ac:dyDescent="0.3">
      <c r="A334" s="99">
        <v>5499</v>
      </c>
      <c r="B334" s="100" t="s">
        <v>1361</v>
      </c>
      <c r="C334" s="97"/>
      <c r="D334" s="9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</row>
    <row r="335" spans="1:26" ht="14.4" x14ac:dyDescent="0.3">
      <c r="A335" s="99">
        <v>5511</v>
      </c>
      <c r="B335" s="100" t="s">
        <v>1362</v>
      </c>
      <c r="C335" s="9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</row>
    <row r="336" spans="1:26" ht="14.4" x14ac:dyDescent="0.3">
      <c r="A336" s="99">
        <v>5512</v>
      </c>
      <c r="B336" s="100" t="s">
        <v>1363</v>
      </c>
      <c r="C336" s="9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</row>
    <row r="337" spans="1:26" ht="14.4" x14ac:dyDescent="0.3">
      <c r="A337" s="99">
        <v>5513</v>
      </c>
      <c r="B337" s="100" t="s">
        <v>1364</v>
      </c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</row>
    <row r="338" spans="1:26" ht="14.4" x14ac:dyDescent="0.3">
      <c r="A338" s="99">
        <v>5514</v>
      </c>
      <c r="B338" s="100" t="s">
        <v>1365</v>
      </c>
      <c r="C338" s="9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</row>
    <row r="339" spans="1:26" ht="14.4" x14ac:dyDescent="0.3">
      <c r="A339" s="99">
        <v>5515</v>
      </c>
      <c r="B339" s="100" t="s">
        <v>1366</v>
      </c>
      <c r="C339" s="101"/>
    </row>
    <row r="340" spans="1:26" ht="14.4" x14ac:dyDescent="0.3">
      <c r="A340" s="99">
        <v>5520</v>
      </c>
      <c r="B340" s="100" t="s">
        <v>1367</v>
      </c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</row>
    <row r="341" spans="1:26" ht="14.4" x14ac:dyDescent="0.3">
      <c r="A341" s="99">
        <v>5531</v>
      </c>
      <c r="B341" s="100" t="s">
        <v>1368</v>
      </c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</row>
    <row r="342" spans="1:26" ht="14.4" x14ac:dyDescent="0.3">
      <c r="A342" s="99">
        <v>5532</v>
      </c>
      <c r="B342" s="100" t="s">
        <v>1369</v>
      </c>
      <c r="C342" s="9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</row>
    <row r="343" spans="1:26" ht="14.4" x14ac:dyDescent="0.3">
      <c r="A343" s="99">
        <v>5611</v>
      </c>
      <c r="B343" s="100" t="s">
        <v>1370</v>
      </c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</row>
    <row r="344" spans="1:26" ht="14.4" x14ac:dyDescent="0.3">
      <c r="A344" s="99">
        <v>5612</v>
      </c>
      <c r="B344" s="100" t="s">
        <v>1371</v>
      </c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</row>
    <row r="345" spans="1:26" ht="14.4" x14ac:dyDescent="0.3">
      <c r="A345" s="99">
        <v>5613</v>
      </c>
      <c r="B345" s="100" t="s">
        <v>1372</v>
      </c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</row>
    <row r="346" spans="1:26" ht="14.4" x14ac:dyDescent="0.3">
      <c r="A346" s="99">
        <v>5614</v>
      </c>
      <c r="B346" s="100" t="s">
        <v>1373</v>
      </c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</row>
    <row r="347" spans="1:26" ht="14.4" x14ac:dyDescent="0.3">
      <c r="A347" s="99">
        <v>5615</v>
      </c>
      <c r="B347" s="100" t="s">
        <v>1374</v>
      </c>
      <c r="C347" s="97"/>
      <c r="D347" s="97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</row>
    <row r="348" spans="1:26" ht="14.4" x14ac:dyDescent="0.3">
      <c r="A348" s="99">
        <v>5619</v>
      </c>
      <c r="B348" s="100" t="s">
        <v>1375</v>
      </c>
      <c r="C348" s="9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</row>
    <row r="349" spans="1:26" ht="14.4" x14ac:dyDescent="0.3">
      <c r="A349" s="99">
        <v>5621</v>
      </c>
      <c r="B349" s="100" t="s">
        <v>1376</v>
      </c>
      <c r="C349" s="9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</row>
    <row r="350" spans="1:26" ht="14.4" x14ac:dyDescent="0.3">
      <c r="A350" s="99">
        <v>5622</v>
      </c>
      <c r="B350" s="100" t="s">
        <v>1377</v>
      </c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</row>
    <row r="351" spans="1:26" ht="14.4" x14ac:dyDescent="0.3">
      <c r="A351" s="99">
        <v>5623</v>
      </c>
      <c r="B351" s="100" t="s">
        <v>1378</v>
      </c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</row>
    <row r="352" spans="1:26" ht="14.4" x14ac:dyDescent="0.3">
      <c r="A352" s="99">
        <v>5624</v>
      </c>
      <c r="B352" s="100" t="s">
        <v>1379</v>
      </c>
      <c r="C352" s="97"/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</row>
    <row r="353" spans="1:26" ht="14.4" x14ac:dyDescent="0.3">
      <c r="A353" s="99">
        <v>5629</v>
      </c>
      <c r="B353" s="100" t="s">
        <v>1380</v>
      </c>
      <c r="C353" s="9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</row>
    <row r="354" spans="1:26" ht="14.4" x14ac:dyDescent="0.3">
      <c r="A354" s="99">
        <v>5631</v>
      </c>
      <c r="B354" s="100" t="s">
        <v>1381</v>
      </c>
      <c r="C354" s="9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</row>
    <row r="355" spans="1:26" ht="14.4" x14ac:dyDescent="0.3">
      <c r="A355" s="99">
        <v>5632</v>
      </c>
      <c r="B355" s="100" t="s">
        <v>1382</v>
      </c>
      <c r="C355" s="97"/>
      <c r="D355" s="97"/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</row>
    <row r="356" spans="1:26" ht="14.4" x14ac:dyDescent="0.3">
      <c r="A356" s="99">
        <v>5633</v>
      </c>
      <c r="B356" s="100" t="s">
        <v>1383</v>
      </c>
      <c r="C356" s="97"/>
      <c r="D356" s="97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</row>
    <row r="357" spans="1:26" ht="14.4" x14ac:dyDescent="0.3">
      <c r="A357" s="99">
        <v>5634</v>
      </c>
      <c r="B357" s="100" t="s">
        <v>1384</v>
      </c>
      <c r="C357" s="97"/>
      <c r="D357" s="97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  <c r="Z357" s="97"/>
    </row>
    <row r="358" spans="1:26" ht="14.4" x14ac:dyDescent="0.3">
      <c r="A358" s="99">
        <v>5639</v>
      </c>
      <c r="B358" s="100" t="s">
        <v>1385</v>
      </c>
      <c r="C358" s="97"/>
      <c r="D358" s="9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</row>
    <row r="359" spans="1:26" ht="14.4" x14ac:dyDescent="0.3">
      <c r="A359" s="99">
        <v>5641</v>
      </c>
      <c r="B359" s="100" t="s">
        <v>1386</v>
      </c>
      <c r="C359" s="97"/>
      <c r="D359" s="97"/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  <c r="Z359" s="97"/>
    </row>
    <row r="360" spans="1:26" ht="14.4" x14ac:dyDescent="0.3">
      <c r="A360" s="99">
        <v>5642</v>
      </c>
      <c r="B360" s="100" t="s">
        <v>1387</v>
      </c>
      <c r="C360" s="97"/>
      <c r="D360" s="97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</row>
    <row r="361" spans="1:26" ht="14.4" x14ac:dyDescent="0.3">
      <c r="A361" s="99">
        <v>5643</v>
      </c>
      <c r="B361" s="100" t="s">
        <v>1388</v>
      </c>
      <c r="C361" s="97"/>
      <c r="D361" s="97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</row>
    <row r="362" spans="1:26" ht="14.4" x14ac:dyDescent="0.3">
      <c r="A362" s="99">
        <v>5649</v>
      </c>
      <c r="B362" s="100" t="s">
        <v>1389</v>
      </c>
      <c r="C362" s="97"/>
      <c r="D362" s="9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</row>
    <row r="363" spans="1:26" ht="14.4" x14ac:dyDescent="0.3">
      <c r="A363" s="99">
        <v>5651</v>
      </c>
      <c r="B363" s="100" t="s">
        <v>1390</v>
      </c>
      <c r="C363" s="97"/>
      <c r="D363" s="97"/>
      <c r="E363" s="9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</row>
    <row r="364" spans="1:26" ht="14.4" x14ac:dyDescent="0.3">
      <c r="A364" s="99">
        <v>5652</v>
      </c>
      <c r="B364" s="100" t="s">
        <v>1391</v>
      </c>
      <c r="C364" s="97"/>
      <c r="D364" s="97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</row>
    <row r="365" spans="1:26" ht="14.4" x14ac:dyDescent="0.3">
      <c r="A365" s="99">
        <v>5659</v>
      </c>
      <c r="B365" s="100" t="s">
        <v>1392</v>
      </c>
      <c r="C365" s="97"/>
      <c r="D365" s="9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</row>
    <row r="366" spans="1:26" ht="14.4" x14ac:dyDescent="0.3">
      <c r="A366" s="99">
        <v>5660</v>
      </c>
      <c r="B366" s="100" t="s">
        <v>1393</v>
      </c>
      <c r="C366" s="97"/>
      <c r="D366" s="97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</row>
    <row r="367" spans="1:26" ht="14.4" x14ac:dyDescent="0.3">
      <c r="A367" s="99">
        <v>5670</v>
      </c>
      <c r="B367" s="100" t="s">
        <v>1394</v>
      </c>
      <c r="C367" s="9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</row>
    <row r="368" spans="1:26" ht="14.4" x14ac:dyDescent="0.3">
      <c r="A368" s="99">
        <v>5710</v>
      </c>
      <c r="B368" s="100" t="s">
        <v>1395</v>
      </c>
      <c r="C368" s="97"/>
      <c r="D368" s="9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</row>
    <row r="369" spans="1:26" ht="14.4" x14ac:dyDescent="0.3">
      <c r="A369" s="99">
        <v>5720</v>
      </c>
      <c r="B369" s="100" t="s">
        <v>1396</v>
      </c>
      <c r="C369" s="97"/>
      <c r="D369" s="97"/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</row>
    <row r="370" spans="1:26" ht="14.4" x14ac:dyDescent="0.3">
      <c r="A370" s="99">
        <v>5730</v>
      </c>
      <c r="B370" s="100" t="s">
        <v>1397</v>
      </c>
      <c r="C370" s="97"/>
      <c r="D370" s="97"/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</row>
    <row r="371" spans="1:26" ht="14.4" x14ac:dyDescent="0.3">
      <c r="A371" s="99">
        <v>5740</v>
      </c>
      <c r="B371" s="100" t="s">
        <v>1398</v>
      </c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</row>
    <row r="372" spans="1:26" ht="14.4" x14ac:dyDescent="0.3">
      <c r="A372" s="99">
        <v>5750</v>
      </c>
      <c r="B372" s="100" t="s">
        <v>1399</v>
      </c>
      <c r="C372" s="97"/>
      <c r="D372" s="9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</row>
    <row r="373" spans="1:26" ht="14.4" x14ac:dyDescent="0.3">
      <c r="A373" s="99">
        <v>5760</v>
      </c>
      <c r="B373" s="100" t="s">
        <v>1400</v>
      </c>
      <c r="C373" s="9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  <c r="Z373" s="97"/>
    </row>
    <row r="374" spans="1:26" ht="14.4" x14ac:dyDescent="0.3">
      <c r="A374" s="99">
        <v>5770</v>
      </c>
      <c r="B374" s="100" t="s">
        <v>1401</v>
      </c>
      <c r="C374" s="97"/>
      <c r="D374" s="97"/>
      <c r="E374" s="9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  <c r="Z374" s="97"/>
    </row>
    <row r="375" spans="1:26" ht="14.4" x14ac:dyDescent="0.3">
      <c r="A375" s="99">
        <v>5790</v>
      </c>
      <c r="B375" s="100" t="s">
        <v>1402</v>
      </c>
      <c r="C375" s="97"/>
      <c r="D375" s="97"/>
      <c r="E375" s="9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  <c r="Z375" s="97"/>
    </row>
    <row r="376" spans="1:26" ht="14.4" x14ac:dyDescent="0.3">
      <c r="A376" s="100">
        <v>5901</v>
      </c>
      <c r="B376" s="100" t="s">
        <v>26</v>
      </c>
      <c r="C376" s="97"/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</row>
    <row r="377" spans="1:26" ht="14.4" x14ac:dyDescent="0.3">
      <c r="A377" s="100">
        <v>5902</v>
      </c>
      <c r="B377" s="100" t="s">
        <v>1403</v>
      </c>
      <c r="C377" s="97"/>
      <c r="D377" s="97"/>
      <c r="E377" s="9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  <c r="Z377" s="97"/>
    </row>
    <row r="378" spans="1:26" ht="14.4" x14ac:dyDescent="0.3">
      <c r="A378" s="100">
        <v>5909</v>
      </c>
      <c r="B378" s="100" t="s">
        <v>1404</v>
      </c>
      <c r="C378" s="9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  <c r="Z378" s="97"/>
    </row>
    <row r="379" spans="1:26" ht="14.4" x14ac:dyDescent="0.3">
      <c r="A379" s="99">
        <v>6111</v>
      </c>
      <c r="B379" s="100" t="s">
        <v>36</v>
      </c>
      <c r="C379" s="9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</row>
    <row r="380" spans="1:26" ht="14.4" x14ac:dyDescent="0.3">
      <c r="A380" s="99">
        <v>6112</v>
      </c>
      <c r="B380" s="100" t="s">
        <v>1405</v>
      </c>
      <c r="C380" s="97"/>
      <c r="D380" s="97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  <c r="Z380" s="97"/>
    </row>
    <row r="381" spans="1:26" ht="14.4" x14ac:dyDescent="0.3">
      <c r="A381" s="99">
        <v>6113</v>
      </c>
      <c r="B381" s="100" t="s">
        <v>1406</v>
      </c>
      <c r="C381" s="97"/>
      <c r="D381" s="97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</row>
    <row r="382" spans="1:26" ht="14.4" x14ac:dyDescent="0.3">
      <c r="A382" s="99">
        <v>6119</v>
      </c>
      <c r="B382" s="100" t="s">
        <v>1407</v>
      </c>
      <c r="C382" s="97"/>
      <c r="D382" s="97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</row>
    <row r="383" spans="1:26" ht="14.4" x14ac:dyDescent="0.3">
      <c r="A383" s="99">
        <v>6121</v>
      </c>
      <c r="B383" s="100" t="s">
        <v>1408</v>
      </c>
      <c r="C383" s="97"/>
      <c r="D383" s="97"/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  <c r="Z383" s="97"/>
    </row>
    <row r="384" spans="1:26" ht="14.4" x14ac:dyDescent="0.3">
      <c r="A384" s="99">
        <v>6122</v>
      </c>
      <c r="B384" s="100" t="s">
        <v>1409</v>
      </c>
      <c r="C384" s="97"/>
      <c r="D384" s="9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</row>
    <row r="385" spans="1:26" ht="14.4" x14ac:dyDescent="0.3">
      <c r="A385" s="99">
        <v>6123</v>
      </c>
      <c r="B385" s="100" t="s">
        <v>1410</v>
      </c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</row>
    <row r="386" spans="1:26" ht="14.4" x14ac:dyDescent="0.3">
      <c r="A386" s="99">
        <v>6124</v>
      </c>
      <c r="B386" s="100" t="s">
        <v>1411</v>
      </c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</row>
    <row r="387" spans="1:26" ht="14.4" x14ac:dyDescent="0.3">
      <c r="A387" s="99">
        <v>6125</v>
      </c>
      <c r="B387" s="100" t="s">
        <v>1412</v>
      </c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</row>
    <row r="388" spans="1:26" ht="14.4" x14ac:dyDescent="0.3">
      <c r="A388" s="99">
        <v>6127</v>
      </c>
      <c r="B388" s="100" t="s">
        <v>1413</v>
      </c>
      <c r="C388" s="97"/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</row>
    <row r="389" spans="1:26" ht="14.4" x14ac:dyDescent="0.3">
      <c r="A389" s="99">
        <v>6129</v>
      </c>
      <c r="B389" s="100" t="s">
        <v>1414</v>
      </c>
      <c r="C389" s="97"/>
      <c r="D389" s="97"/>
      <c r="E389" s="97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</row>
    <row r="390" spans="1:26" ht="14.4" x14ac:dyDescent="0.3">
      <c r="A390" s="99">
        <v>6130</v>
      </c>
      <c r="B390" s="100" t="s">
        <v>1415</v>
      </c>
      <c r="C390" s="97"/>
      <c r="D390" s="97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</row>
    <row r="391" spans="1:26" ht="14.4" x14ac:dyDescent="0.3">
      <c r="A391" s="100">
        <v>6201</v>
      </c>
      <c r="B391" s="100" t="s">
        <v>1416</v>
      </c>
      <c r="C391" s="97"/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</row>
    <row r="392" spans="1:26" ht="14.4" x14ac:dyDescent="0.3">
      <c r="A392" s="100">
        <v>6202</v>
      </c>
      <c r="B392" s="100" t="s">
        <v>1417</v>
      </c>
      <c r="C392" s="97"/>
      <c r="D392" s="9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</row>
    <row r="393" spans="1:26" ht="14.4" x14ac:dyDescent="0.3">
      <c r="A393" s="100">
        <v>6209</v>
      </c>
      <c r="B393" s="100" t="s">
        <v>1418</v>
      </c>
      <c r="C393" s="97"/>
      <c r="D393" s="97"/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</row>
    <row r="394" spans="1:26" ht="14.4" x14ac:dyDescent="0.3">
      <c r="A394" s="99">
        <v>6311</v>
      </c>
      <c r="B394" s="100" t="s">
        <v>1419</v>
      </c>
      <c r="C394" s="9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</row>
    <row r="395" spans="1:26" ht="14.4" x14ac:dyDescent="0.3">
      <c r="A395" s="99">
        <v>6312</v>
      </c>
      <c r="B395" s="100" t="s">
        <v>1420</v>
      </c>
      <c r="C395" s="97"/>
      <c r="D395" s="97"/>
      <c r="E395" s="97"/>
      <c r="F395" s="97"/>
      <c r="G395" s="97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</row>
    <row r="396" spans="1:26" ht="14.4" x14ac:dyDescent="0.3">
      <c r="A396" s="99">
        <v>6313</v>
      </c>
      <c r="B396" s="100" t="s">
        <v>1421</v>
      </c>
      <c r="C396" s="101"/>
    </row>
    <row r="397" spans="1:26" ht="14.4" x14ac:dyDescent="0.3">
      <c r="A397" s="99">
        <v>6314</v>
      </c>
      <c r="B397" s="100" t="s">
        <v>1422</v>
      </c>
      <c r="C397" s="97"/>
      <c r="D397" s="97"/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</row>
    <row r="398" spans="1:26" ht="14.4" x14ac:dyDescent="0.3">
      <c r="A398" s="99">
        <v>6315</v>
      </c>
      <c r="B398" s="100" t="s">
        <v>1423</v>
      </c>
      <c r="C398" s="97"/>
      <c r="D398" s="97"/>
      <c r="E398" s="9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</row>
    <row r="399" spans="1:26" ht="14.4" x14ac:dyDescent="0.3">
      <c r="A399" s="99">
        <v>6319</v>
      </c>
      <c r="B399" s="100" t="s">
        <v>1424</v>
      </c>
      <c r="C399" s="97"/>
      <c r="D399" s="97"/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</row>
    <row r="400" spans="1:26" ht="14.4" x14ac:dyDescent="0.3">
      <c r="A400" s="99">
        <v>6321</v>
      </c>
      <c r="B400" s="100" t="s">
        <v>1425</v>
      </c>
      <c r="C400" s="97"/>
      <c r="D400" s="9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</row>
    <row r="401" spans="1:26" ht="14.4" x14ac:dyDescent="0.3">
      <c r="A401" s="99">
        <v>6322</v>
      </c>
      <c r="B401" s="100" t="s">
        <v>1426</v>
      </c>
      <c r="C401" s="97"/>
      <c r="D401" s="97"/>
      <c r="E401" s="9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</row>
    <row r="402" spans="1:26" ht="14.4" x14ac:dyDescent="0.3">
      <c r="A402" s="99">
        <v>6323</v>
      </c>
      <c r="B402" s="100" t="s">
        <v>1427</v>
      </c>
      <c r="C402" s="101"/>
    </row>
    <row r="403" spans="1:26" ht="14.4" x14ac:dyDescent="0.3">
      <c r="A403" s="99">
        <v>6324</v>
      </c>
      <c r="B403" s="100" t="s">
        <v>1428</v>
      </c>
      <c r="C403" s="97"/>
      <c r="D403" s="9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</row>
    <row r="404" spans="1:26" ht="14.4" x14ac:dyDescent="0.3">
      <c r="A404" s="99">
        <v>6329</v>
      </c>
      <c r="B404" s="100" t="s">
        <v>1429</v>
      </c>
      <c r="C404" s="97"/>
      <c r="D404" s="9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</row>
    <row r="405" spans="1:26" ht="14.4" x14ac:dyDescent="0.3">
      <c r="A405" s="99">
        <v>6331</v>
      </c>
      <c r="B405" s="100" t="s">
        <v>1430</v>
      </c>
      <c r="C405" s="97"/>
      <c r="D405" s="97"/>
      <c r="E405" s="9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</row>
    <row r="406" spans="1:26" ht="14.4" x14ac:dyDescent="0.3">
      <c r="A406" s="99">
        <v>6332</v>
      </c>
      <c r="B406" s="100" t="s">
        <v>1431</v>
      </c>
      <c r="C406" s="97"/>
      <c r="D406" s="97"/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</row>
    <row r="407" spans="1:26" ht="14.4" x14ac:dyDescent="0.3">
      <c r="A407" s="99">
        <v>6333</v>
      </c>
      <c r="B407" s="100" t="s">
        <v>1432</v>
      </c>
      <c r="C407" s="97"/>
      <c r="D407" s="97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</row>
    <row r="408" spans="1:26" ht="14.4" x14ac:dyDescent="0.3">
      <c r="A408" s="99">
        <v>6334</v>
      </c>
      <c r="B408" s="100" t="s">
        <v>1433</v>
      </c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</row>
    <row r="409" spans="1:26" ht="14.4" x14ac:dyDescent="0.3">
      <c r="A409" s="99">
        <v>6335</v>
      </c>
      <c r="B409" s="100" t="s">
        <v>1434</v>
      </c>
      <c r="C409" s="97"/>
      <c r="D409" s="97"/>
      <c r="E409" s="9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</row>
    <row r="410" spans="1:26" ht="14.4" x14ac:dyDescent="0.3">
      <c r="A410" s="99">
        <v>6339</v>
      </c>
      <c r="B410" s="100" t="s">
        <v>1435</v>
      </c>
      <c r="C410" s="97"/>
      <c r="D410" s="97"/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  <c r="Z410" s="97"/>
    </row>
    <row r="411" spans="1:26" ht="14.4" x14ac:dyDescent="0.3">
      <c r="A411" s="99">
        <v>6341</v>
      </c>
      <c r="B411" s="100" t="s">
        <v>1436</v>
      </c>
      <c r="C411" s="97"/>
      <c r="D411" s="97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</row>
    <row r="412" spans="1:26" ht="14.4" x14ac:dyDescent="0.3">
      <c r="A412" s="99">
        <v>6342</v>
      </c>
      <c r="B412" s="100" t="s">
        <v>1437</v>
      </c>
      <c r="C412" s="97"/>
      <c r="D412" s="9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</row>
    <row r="413" spans="1:26" ht="14.4" x14ac:dyDescent="0.3">
      <c r="A413" s="99">
        <v>6343</v>
      </c>
      <c r="B413" s="100" t="s">
        <v>1438</v>
      </c>
      <c r="C413" s="97"/>
      <c r="D413" s="97"/>
      <c r="E413" s="9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</row>
    <row r="414" spans="1:26" ht="14.4" x14ac:dyDescent="0.3">
      <c r="A414" s="99">
        <v>6344</v>
      </c>
      <c r="B414" s="100" t="s">
        <v>1439</v>
      </c>
      <c r="C414" s="97"/>
      <c r="D414" s="97"/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</row>
    <row r="415" spans="1:26" ht="14.4" x14ac:dyDescent="0.3">
      <c r="A415" s="99">
        <v>6345</v>
      </c>
      <c r="B415" s="100" t="s">
        <v>1440</v>
      </c>
      <c r="C415" s="9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</row>
    <row r="416" spans="1:26" ht="14.4" x14ac:dyDescent="0.3">
      <c r="A416" s="99">
        <v>6349</v>
      </c>
      <c r="B416" s="100" t="s">
        <v>1441</v>
      </c>
      <c r="C416" s="97"/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</row>
    <row r="417" spans="1:26" ht="14.4" x14ac:dyDescent="0.3">
      <c r="A417" s="99">
        <v>6351</v>
      </c>
      <c r="B417" s="100" t="s">
        <v>1442</v>
      </c>
      <c r="C417" s="9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</row>
    <row r="418" spans="1:26" ht="14.4" x14ac:dyDescent="0.3">
      <c r="A418" s="99">
        <v>6352</v>
      </c>
      <c r="B418" s="100" t="s">
        <v>1443</v>
      </c>
      <c r="C418" s="97"/>
      <c r="D418" s="97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</row>
    <row r="419" spans="1:26" ht="14.4" x14ac:dyDescent="0.3">
      <c r="A419" s="99">
        <v>6353</v>
      </c>
      <c r="B419" s="100" t="s">
        <v>1444</v>
      </c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</row>
    <row r="420" spans="1:26" ht="14.4" x14ac:dyDescent="0.3">
      <c r="A420" s="99">
        <v>6354</v>
      </c>
      <c r="B420" s="100" t="s">
        <v>1445</v>
      </c>
      <c r="C420" s="97"/>
      <c r="D420" s="97"/>
      <c r="E420" s="97"/>
      <c r="F420" s="97"/>
      <c r="G420" s="97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</row>
    <row r="421" spans="1:26" ht="14.4" x14ac:dyDescent="0.3">
      <c r="A421" s="99">
        <v>6355</v>
      </c>
      <c r="B421" s="100" t="s">
        <v>1446</v>
      </c>
      <c r="C421" s="97"/>
      <c r="D421" s="97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</row>
    <row r="422" spans="1:26" ht="14.4" x14ac:dyDescent="0.3">
      <c r="A422" s="99">
        <v>6359</v>
      </c>
      <c r="B422" s="100" t="s">
        <v>1447</v>
      </c>
      <c r="C422" s="97"/>
      <c r="D422" s="97"/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</row>
    <row r="423" spans="1:26" ht="14.4" x14ac:dyDescent="0.3">
      <c r="A423" s="99">
        <v>6361</v>
      </c>
      <c r="B423" s="100" t="s">
        <v>1448</v>
      </c>
      <c r="C423" s="97"/>
      <c r="D423" s="97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</row>
    <row r="424" spans="1:26" ht="14.4" x14ac:dyDescent="0.3">
      <c r="A424" s="99">
        <v>6371</v>
      </c>
      <c r="B424" s="100" t="s">
        <v>1449</v>
      </c>
      <c r="C424" s="97"/>
      <c r="D424" s="97"/>
      <c r="E424" s="9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</row>
    <row r="425" spans="1:26" ht="14.4" x14ac:dyDescent="0.3">
      <c r="A425" s="99">
        <v>6379</v>
      </c>
      <c r="B425" s="100" t="s">
        <v>1450</v>
      </c>
      <c r="C425" s="97"/>
      <c r="D425" s="97"/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</row>
    <row r="426" spans="1:26" ht="14.4" x14ac:dyDescent="0.3">
      <c r="A426" s="99">
        <v>6380</v>
      </c>
      <c r="B426" s="100" t="s">
        <v>1451</v>
      </c>
      <c r="C426" s="97"/>
      <c r="D426" s="97"/>
      <c r="E426" s="97"/>
      <c r="F426" s="97"/>
      <c r="G426" s="97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</row>
    <row r="427" spans="1:26" ht="14.4" x14ac:dyDescent="0.3">
      <c r="A427" s="99">
        <v>6411</v>
      </c>
      <c r="B427" s="100" t="s">
        <v>1452</v>
      </c>
      <c r="C427" s="97"/>
      <c r="D427" s="9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</row>
    <row r="428" spans="1:26" ht="14.4" x14ac:dyDescent="0.3">
      <c r="A428" s="99">
        <v>6412</v>
      </c>
      <c r="B428" s="100" t="s">
        <v>1453</v>
      </c>
      <c r="C428" s="97"/>
      <c r="D428" s="97"/>
      <c r="E428" s="97"/>
      <c r="F428" s="97"/>
      <c r="G428" s="97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  <c r="Z428" s="97"/>
    </row>
    <row r="429" spans="1:26" ht="14.4" x14ac:dyDescent="0.3">
      <c r="A429" s="99">
        <v>6413</v>
      </c>
      <c r="B429" s="100" t="s">
        <v>1454</v>
      </c>
      <c r="C429" s="97"/>
      <c r="D429" s="97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  <c r="Z429" s="97"/>
    </row>
    <row r="430" spans="1:26" ht="14.4" x14ac:dyDescent="0.3">
      <c r="A430" s="99">
        <v>6414</v>
      </c>
      <c r="B430" s="100" t="s">
        <v>1452</v>
      </c>
      <c r="C430" s="97"/>
      <c r="D430" s="97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</row>
    <row r="431" spans="1:26" ht="14.4" x14ac:dyDescent="0.3">
      <c r="A431" s="99">
        <v>6415</v>
      </c>
      <c r="B431" s="100" t="s">
        <v>1455</v>
      </c>
      <c r="C431" s="97"/>
      <c r="D431" s="9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</row>
    <row r="432" spans="1:26" ht="14.4" x14ac:dyDescent="0.3">
      <c r="A432" s="99">
        <v>6419</v>
      </c>
      <c r="B432" s="100" t="s">
        <v>1456</v>
      </c>
      <c r="C432" s="97"/>
      <c r="D432" s="97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</row>
    <row r="433" spans="1:26" ht="14.4" x14ac:dyDescent="0.3">
      <c r="A433" s="99">
        <v>6421</v>
      </c>
      <c r="B433" s="100" t="s">
        <v>1457</v>
      </c>
      <c r="C433" s="97"/>
      <c r="D433" s="97"/>
      <c r="E433" s="97"/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</row>
    <row r="434" spans="1:26" ht="14.4" x14ac:dyDescent="0.3">
      <c r="A434" s="99">
        <v>6422</v>
      </c>
      <c r="B434" s="100" t="s">
        <v>1458</v>
      </c>
      <c r="C434" s="97"/>
      <c r="D434" s="97"/>
      <c r="E434" s="9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</row>
    <row r="435" spans="1:26" ht="14.4" x14ac:dyDescent="0.3">
      <c r="A435" s="99">
        <v>6423</v>
      </c>
      <c r="B435" s="100" t="s">
        <v>1459</v>
      </c>
      <c r="C435" s="97"/>
      <c r="D435" s="9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</row>
    <row r="436" spans="1:26" ht="14.4" x14ac:dyDescent="0.3">
      <c r="A436" s="99">
        <v>6424</v>
      </c>
      <c r="B436" s="100" t="s">
        <v>1460</v>
      </c>
      <c r="C436" s="97"/>
      <c r="D436" s="97"/>
      <c r="E436" s="97"/>
      <c r="F436" s="97"/>
      <c r="G436" s="97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</row>
    <row r="437" spans="1:26" ht="14.4" x14ac:dyDescent="0.3">
      <c r="A437" s="99">
        <v>6429</v>
      </c>
      <c r="B437" s="100" t="s">
        <v>1461</v>
      </c>
      <c r="C437" s="97"/>
      <c r="D437" s="97"/>
      <c r="E437" s="9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</row>
    <row r="438" spans="1:26" ht="14.4" x14ac:dyDescent="0.3">
      <c r="A438" s="99">
        <v>6431</v>
      </c>
      <c r="B438" s="100" t="s">
        <v>1462</v>
      </c>
      <c r="C438" s="97"/>
      <c r="D438" s="97"/>
      <c r="E438" s="9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</row>
    <row r="439" spans="1:26" ht="14.4" x14ac:dyDescent="0.3">
      <c r="A439" s="99">
        <v>6432</v>
      </c>
      <c r="B439" s="100" t="s">
        <v>1463</v>
      </c>
      <c r="C439" s="97"/>
      <c r="D439" s="9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</row>
    <row r="440" spans="1:26" ht="14.4" x14ac:dyDescent="0.3">
      <c r="A440" s="99">
        <v>6433</v>
      </c>
      <c r="B440" s="100" t="s">
        <v>1464</v>
      </c>
      <c r="C440" s="97"/>
      <c r="D440" s="97"/>
      <c r="E440" s="9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</row>
    <row r="441" spans="1:26" ht="14.4" x14ac:dyDescent="0.3">
      <c r="A441" s="99">
        <v>6434</v>
      </c>
      <c r="B441" s="100" t="s">
        <v>1465</v>
      </c>
      <c r="C441" s="97"/>
      <c r="D441" s="97"/>
      <c r="E441" s="9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</row>
    <row r="442" spans="1:26" ht="14.4" x14ac:dyDescent="0.3">
      <c r="A442" s="99">
        <v>6439</v>
      </c>
      <c r="B442" s="100" t="s">
        <v>1466</v>
      </c>
      <c r="C442" s="97"/>
      <c r="D442" s="97"/>
      <c r="E442" s="97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</row>
    <row r="443" spans="1:26" ht="14.4" x14ac:dyDescent="0.3">
      <c r="A443" s="99">
        <v>6441</v>
      </c>
      <c r="B443" s="100" t="s">
        <v>1467</v>
      </c>
      <c r="C443" s="97"/>
      <c r="D443" s="9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</row>
    <row r="444" spans="1:26" ht="14.4" x14ac:dyDescent="0.3">
      <c r="A444" s="99">
        <v>6442</v>
      </c>
      <c r="B444" s="100" t="s">
        <v>1468</v>
      </c>
      <c r="C444" s="97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</row>
    <row r="445" spans="1:26" ht="14.4" x14ac:dyDescent="0.3">
      <c r="A445" s="99">
        <v>6443</v>
      </c>
      <c r="B445" s="100" t="s">
        <v>1469</v>
      </c>
      <c r="C445" s="97"/>
      <c r="D445" s="97"/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</row>
    <row r="446" spans="1:26" ht="14.4" x14ac:dyDescent="0.3">
      <c r="A446" s="99">
        <v>6449</v>
      </c>
      <c r="B446" s="100" t="s">
        <v>1470</v>
      </c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</row>
    <row r="447" spans="1:26" ht="14.4" x14ac:dyDescent="0.3">
      <c r="A447" s="99">
        <v>6451</v>
      </c>
      <c r="B447" s="100" t="s">
        <v>1471</v>
      </c>
      <c r="C447" s="97"/>
      <c r="D447" s="97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</row>
    <row r="448" spans="1:26" ht="14.4" x14ac:dyDescent="0.3">
      <c r="A448" s="99">
        <v>6452</v>
      </c>
      <c r="B448" s="100" t="s">
        <v>1472</v>
      </c>
      <c r="C448" s="97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</row>
    <row r="449" spans="1:26" ht="14.4" x14ac:dyDescent="0.3">
      <c r="A449" s="99">
        <v>6459</v>
      </c>
      <c r="B449" s="100" t="s">
        <v>1473</v>
      </c>
      <c r="C449" s="97"/>
      <c r="D449" s="97"/>
      <c r="E449" s="9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</row>
    <row r="450" spans="1:26" ht="14.4" x14ac:dyDescent="0.3">
      <c r="A450" s="99">
        <v>6460</v>
      </c>
      <c r="B450" s="100" t="s">
        <v>1474</v>
      </c>
      <c r="C450" s="97"/>
      <c r="D450" s="9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</row>
    <row r="451" spans="1:26" ht="14.4" x14ac:dyDescent="0.3">
      <c r="A451" s="99">
        <v>6470</v>
      </c>
      <c r="B451" s="100" t="s">
        <v>1475</v>
      </c>
      <c r="C451" s="97"/>
      <c r="D451" s="97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</row>
    <row r="452" spans="1:26" ht="14.4" x14ac:dyDescent="0.3">
      <c r="A452" s="99">
        <v>6710</v>
      </c>
      <c r="B452" s="100" t="s">
        <v>1476</v>
      </c>
      <c r="C452" s="9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</row>
    <row r="453" spans="1:26" ht="14.4" x14ac:dyDescent="0.3">
      <c r="A453" s="99">
        <v>6720</v>
      </c>
      <c r="B453" s="100" t="s">
        <v>1477</v>
      </c>
      <c r="C453" s="97"/>
      <c r="D453" s="97"/>
      <c r="E453" s="9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</row>
    <row r="454" spans="1:26" ht="14.4" x14ac:dyDescent="0.3">
      <c r="A454" s="99">
        <v>6730</v>
      </c>
      <c r="B454" s="100" t="s">
        <v>1478</v>
      </c>
      <c r="C454" s="97"/>
      <c r="D454" s="9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</row>
    <row r="455" spans="1:26" ht="14.4" x14ac:dyDescent="0.3">
      <c r="A455" s="99">
        <v>6740</v>
      </c>
      <c r="B455" s="100" t="s">
        <v>1479</v>
      </c>
      <c r="C455" s="97"/>
      <c r="D455" s="97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</row>
    <row r="456" spans="1:26" ht="14.4" x14ac:dyDescent="0.3">
      <c r="A456" s="99">
        <v>6750</v>
      </c>
      <c r="B456" s="100" t="s">
        <v>1480</v>
      </c>
      <c r="C456" s="97"/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</row>
    <row r="457" spans="1:26" ht="14.4" x14ac:dyDescent="0.3">
      <c r="A457" s="99">
        <v>6760</v>
      </c>
      <c r="B457" s="100" t="s">
        <v>1481</v>
      </c>
      <c r="C457" s="97"/>
      <c r="D457" s="97"/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</row>
    <row r="458" spans="1:26" ht="14.4" x14ac:dyDescent="0.3">
      <c r="A458" s="99">
        <v>6790</v>
      </c>
      <c r="B458" s="100" t="s">
        <v>1482</v>
      </c>
      <c r="C458" s="9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</row>
    <row r="459" spans="1:26" ht="14.4" x14ac:dyDescent="0.3">
      <c r="A459" s="100">
        <v>6901</v>
      </c>
      <c r="B459" s="100" t="s">
        <v>1483</v>
      </c>
      <c r="C459" s="101"/>
    </row>
    <row r="460" spans="1:26" ht="14.4" x14ac:dyDescent="0.3">
      <c r="A460" s="100">
        <v>6909</v>
      </c>
      <c r="B460" s="100" t="s">
        <v>1484</v>
      </c>
      <c r="C460" s="97"/>
      <c r="D460" s="97"/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</row>
    <row r="461" spans="1:26" ht="14.4" x14ac:dyDescent="0.3">
      <c r="A461" s="99">
        <v>8111</v>
      </c>
      <c r="B461" s="100" t="s">
        <v>1485</v>
      </c>
      <c r="C461" s="97"/>
      <c r="D461" s="97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</row>
    <row r="462" spans="1:26" ht="14.4" x14ac:dyDescent="0.3">
      <c r="A462" s="99">
        <v>8112</v>
      </c>
      <c r="B462" s="100" t="s">
        <v>1486</v>
      </c>
      <c r="C462" s="97"/>
      <c r="D462" s="9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</row>
    <row r="463" spans="1:26" ht="14.4" x14ac:dyDescent="0.3">
      <c r="A463" s="99">
        <v>8113</v>
      </c>
      <c r="B463" s="100" t="s">
        <v>1487</v>
      </c>
      <c r="C463" s="97"/>
      <c r="D463" s="97"/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</row>
    <row r="464" spans="1:26" ht="14.4" x14ac:dyDescent="0.3">
      <c r="A464" s="99">
        <v>8114</v>
      </c>
      <c r="B464" s="100" t="s">
        <v>1488</v>
      </c>
      <c r="C464" s="97"/>
      <c r="D464" s="97"/>
      <c r="E464" s="9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  <c r="Z464" s="97"/>
    </row>
    <row r="465" spans="1:26" ht="14.4" x14ac:dyDescent="0.3">
      <c r="A465" s="99">
        <v>8115</v>
      </c>
      <c r="B465" s="100" t="s">
        <v>1489</v>
      </c>
      <c r="C465" s="101"/>
    </row>
    <row r="466" spans="1:26" ht="14.4" x14ac:dyDescent="0.3">
      <c r="A466" s="99">
        <v>8117</v>
      </c>
      <c r="B466" s="100" t="s">
        <v>1490</v>
      </c>
      <c r="C466" s="97"/>
      <c r="D466" s="9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</row>
    <row r="467" spans="1:26" ht="14.4" x14ac:dyDescent="0.3">
      <c r="A467" s="99">
        <v>8118</v>
      </c>
      <c r="B467" s="100" t="s">
        <v>1491</v>
      </c>
      <c r="C467" s="97"/>
      <c r="D467" s="97"/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</row>
    <row r="468" spans="1:26" ht="14.4" x14ac:dyDescent="0.3">
      <c r="A468" s="99">
        <v>8121</v>
      </c>
      <c r="B468" s="100" t="s">
        <v>1492</v>
      </c>
      <c r="C468" s="97"/>
      <c r="D468" s="97"/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</row>
    <row r="469" spans="1:26" ht="14.4" x14ac:dyDescent="0.3">
      <c r="A469" s="99">
        <v>8122</v>
      </c>
      <c r="B469" s="100" t="s">
        <v>1493</v>
      </c>
      <c r="C469" s="97"/>
      <c r="D469" s="97"/>
      <c r="E469" s="9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</row>
    <row r="470" spans="1:26" ht="14.4" x14ac:dyDescent="0.3">
      <c r="A470" s="99">
        <v>8123</v>
      </c>
      <c r="B470" s="100" t="s">
        <v>1494</v>
      </c>
      <c r="C470" s="97"/>
      <c r="D470" s="97"/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</row>
    <row r="471" spans="1:26" ht="14.4" x14ac:dyDescent="0.3">
      <c r="A471" s="99">
        <v>8124</v>
      </c>
      <c r="B471" s="100" t="s">
        <v>1495</v>
      </c>
      <c r="C471" s="97"/>
      <c r="D471" s="97"/>
      <c r="E471" s="9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</row>
    <row r="472" spans="1:26" ht="14.4" x14ac:dyDescent="0.3">
      <c r="A472" s="99">
        <v>8125</v>
      </c>
      <c r="B472" s="100" t="s">
        <v>1496</v>
      </c>
      <c r="C472" s="9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</row>
    <row r="473" spans="1:26" ht="14.4" x14ac:dyDescent="0.3">
      <c r="A473" s="99">
        <v>8127</v>
      </c>
      <c r="B473" s="100" t="s">
        <v>1497</v>
      </c>
      <c r="C473" s="97"/>
      <c r="D473" s="97"/>
      <c r="E473" s="9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</row>
    <row r="474" spans="1:26" ht="14.4" x14ac:dyDescent="0.3">
      <c r="A474" s="99">
        <v>8128</v>
      </c>
      <c r="B474" s="100" t="s">
        <v>1498</v>
      </c>
      <c r="C474" s="97"/>
      <c r="D474" s="97"/>
      <c r="E474" s="9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</row>
    <row r="475" spans="1:26" ht="14.4" x14ac:dyDescent="0.3">
      <c r="A475" s="99">
        <v>8211</v>
      </c>
      <c r="B475" s="100" t="s">
        <v>1485</v>
      </c>
      <c r="C475" s="97"/>
      <c r="D475" s="97"/>
      <c r="E475" s="9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</row>
    <row r="476" spans="1:26" ht="14.4" x14ac:dyDescent="0.3">
      <c r="A476" s="99">
        <v>8212</v>
      </c>
      <c r="B476" s="100" t="s">
        <v>1486</v>
      </c>
      <c r="C476" s="97"/>
      <c r="D476" s="97"/>
      <c r="E476" s="9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</row>
    <row r="477" spans="1:26" ht="14.4" x14ac:dyDescent="0.3">
      <c r="A477" s="99">
        <v>8213</v>
      </c>
      <c r="B477" s="100" t="s">
        <v>1499</v>
      </c>
      <c r="C477" s="97"/>
      <c r="D477" s="97"/>
      <c r="E477" s="9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</row>
    <row r="478" spans="1:26" ht="14.4" x14ac:dyDescent="0.3">
      <c r="A478" s="99">
        <v>8214</v>
      </c>
      <c r="B478" s="100" t="s">
        <v>1488</v>
      </c>
      <c r="C478" s="97"/>
      <c r="D478" s="97"/>
      <c r="E478" s="9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</row>
    <row r="479" spans="1:26" ht="14.4" x14ac:dyDescent="0.3">
      <c r="A479" s="99">
        <v>8215</v>
      </c>
      <c r="B479" s="100" t="s">
        <v>1489</v>
      </c>
      <c r="C479" s="97"/>
      <c r="D479" s="97"/>
      <c r="E479" s="9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</row>
    <row r="480" spans="1:26" ht="14.4" x14ac:dyDescent="0.3">
      <c r="A480" s="99">
        <v>8217</v>
      </c>
      <c r="B480" s="100" t="s">
        <v>1490</v>
      </c>
      <c r="C480" s="97"/>
      <c r="D480" s="97"/>
      <c r="E480" s="97"/>
      <c r="F480" s="97"/>
      <c r="G480" s="97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  <c r="Z480" s="97"/>
    </row>
    <row r="481" spans="1:26" ht="14.4" x14ac:dyDescent="0.3">
      <c r="A481" s="99">
        <v>8218</v>
      </c>
      <c r="B481" s="100" t="s">
        <v>1491</v>
      </c>
      <c r="C481" s="97"/>
      <c r="D481" s="97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</row>
    <row r="482" spans="1:26" ht="14.4" x14ac:dyDescent="0.3">
      <c r="A482" s="99">
        <v>8221</v>
      </c>
      <c r="B482" s="100" t="s">
        <v>1492</v>
      </c>
      <c r="C482" s="97"/>
      <c r="D482" s="97"/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</row>
    <row r="483" spans="1:26" ht="14.4" x14ac:dyDescent="0.3">
      <c r="A483" s="99">
        <v>8222</v>
      </c>
      <c r="B483" s="100" t="s">
        <v>1493</v>
      </c>
      <c r="C483" s="97"/>
      <c r="D483" s="97"/>
      <c r="E483" s="97"/>
      <c r="F483" s="97"/>
      <c r="G483" s="97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</row>
    <row r="484" spans="1:26" ht="14.4" x14ac:dyDescent="0.3">
      <c r="A484" s="99">
        <v>8223</v>
      </c>
      <c r="B484" s="100" t="s">
        <v>1500</v>
      </c>
      <c r="C484" s="97"/>
      <c r="D484" s="97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</row>
    <row r="485" spans="1:26" ht="14.4" x14ac:dyDescent="0.3">
      <c r="A485" s="99">
        <v>8224</v>
      </c>
      <c r="B485" s="100" t="s">
        <v>1495</v>
      </c>
      <c r="C485" s="97"/>
      <c r="D485" s="97"/>
      <c r="E485" s="9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</row>
    <row r="486" spans="1:26" ht="14.4" x14ac:dyDescent="0.3">
      <c r="A486" s="99">
        <v>8225</v>
      </c>
      <c r="B486" s="100" t="s">
        <v>1496</v>
      </c>
      <c r="C486" s="97"/>
      <c r="D486" s="97"/>
      <c r="E486" s="9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</row>
    <row r="487" spans="1:26" ht="14.4" x14ac:dyDescent="0.3">
      <c r="A487" s="99">
        <v>8227</v>
      </c>
      <c r="B487" s="100" t="s">
        <v>1497</v>
      </c>
      <c r="C487" s="97"/>
      <c r="D487" s="97"/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</row>
    <row r="488" spans="1:26" ht="14.4" x14ac:dyDescent="0.3">
      <c r="A488" s="99">
        <v>8228</v>
      </c>
      <c r="B488" s="100" t="s">
        <v>1498</v>
      </c>
      <c r="C488" s="97"/>
      <c r="D488" s="97"/>
      <c r="E488" s="9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</row>
    <row r="489" spans="1:26" ht="14.4" x14ac:dyDescent="0.3">
      <c r="A489" s="100">
        <v>8901</v>
      </c>
      <c r="B489" s="100" t="s">
        <v>1501</v>
      </c>
      <c r="C489" s="97"/>
      <c r="D489" s="97"/>
      <c r="E489" s="9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</row>
    <row r="490" spans="1:26" ht="14.4" x14ac:dyDescent="0.3">
      <c r="A490" s="100">
        <v>8902</v>
      </c>
      <c r="B490" s="100" t="s">
        <v>1502</v>
      </c>
      <c r="C490" s="97"/>
      <c r="D490" s="97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</row>
    <row r="491" spans="1:26" ht="10.5" customHeight="1" x14ac:dyDescent="0.3">
      <c r="A491" s="101">
        <v>8905</v>
      </c>
      <c r="B491" s="101" t="s">
        <v>1503</v>
      </c>
    </row>
    <row r="492" spans="1:26" ht="10.5" customHeight="1" x14ac:dyDescent="0.3"/>
    <row r="493" spans="1:26" ht="10.5" customHeight="1" x14ac:dyDescent="0.3"/>
    <row r="494" spans="1:26" ht="10.5" customHeight="1" x14ac:dyDescent="0.3"/>
    <row r="495" spans="1:26" ht="10.5" customHeight="1" x14ac:dyDescent="0.3"/>
    <row r="496" spans="1:26" ht="10.5" customHeight="1" x14ac:dyDescent="0.3"/>
    <row r="497" ht="10.5" customHeight="1" x14ac:dyDescent="0.3"/>
    <row r="498" ht="10.5" customHeight="1" x14ac:dyDescent="0.3"/>
    <row r="499" ht="10.5" customHeight="1" x14ac:dyDescent="0.3"/>
    <row r="500" ht="10.5" customHeight="1" x14ac:dyDescent="0.3"/>
    <row r="501" ht="10.5" customHeight="1" x14ac:dyDescent="0.3"/>
    <row r="502" ht="10.5" customHeight="1" x14ac:dyDescent="0.3"/>
    <row r="503" ht="10.5" customHeight="1" x14ac:dyDescent="0.3"/>
    <row r="504" ht="10.5" customHeight="1" x14ac:dyDescent="0.3"/>
    <row r="505" ht="10.5" customHeight="1" x14ac:dyDescent="0.3"/>
    <row r="506" ht="10.5" customHeight="1" x14ac:dyDescent="0.3"/>
    <row r="507" ht="10.5" customHeight="1" x14ac:dyDescent="0.3"/>
    <row r="508" ht="10.5" customHeight="1" x14ac:dyDescent="0.3"/>
    <row r="509" ht="10.5" customHeight="1" x14ac:dyDescent="0.3"/>
    <row r="510" ht="10.5" customHeight="1" x14ac:dyDescent="0.3"/>
    <row r="511" ht="10.5" customHeight="1" x14ac:dyDescent="0.3"/>
    <row r="512" ht="10.5" customHeight="1" x14ac:dyDescent="0.3"/>
    <row r="513" ht="10.5" customHeight="1" x14ac:dyDescent="0.3"/>
    <row r="514" ht="10.5" customHeight="1" x14ac:dyDescent="0.3"/>
    <row r="515" ht="10.5" customHeight="1" x14ac:dyDescent="0.3"/>
    <row r="516" ht="10.5" customHeight="1" x14ac:dyDescent="0.3"/>
    <row r="517" ht="10.5" customHeight="1" x14ac:dyDescent="0.3"/>
    <row r="518" ht="10.5" customHeight="1" x14ac:dyDescent="0.3"/>
    <row r="519" ht="10.5" customHeight="1" x14ac:dyDescent="0.3"/>
    <row r="520" ht="10.5" customHeight="1" x14ac:dyDescent="0.3"/>
    <row r="521" ht="10.5" customHeight="1" x14ac:dyDescent="0.3"/>
    <row r="522" ht="10.5" customHeight="1" x14ac:dyDescent="0.3"/>
    <row r="523" ht="10.5" customHeight="1" x14ac:dyDescent="0.3"/>
    <row r="524" ht="10.5" customHeight="1" x14ac:dyDescent="0.3"/>
    <row r="525" ht="10.5" customHeight="1" x14ac:dyDescent="0.3"/>
    <row r="526" ht="10.5" customHeight="1" x14ac:dyDescent="0.3"/>
    <row r="527" ht="10.5" customHeight="1" x14ac:dyDescent="0.3"/>
    <row r="528" ht="10.5" customHeight="1" x14ac:dyDescent="0.3"/>
    <row r="529" spans="1:26" ht="10.5" customHeight="1" x14ac:dyDescent="0.3"/>
    <row r="530" spans="1:26" ht="12" customHeight="1" x14ac:dyDescent="0.3">
      <c r="A530" s="101"/>
      <c r="B530" s="101"/>
      <c r="C530" s="97"/>
      <c r="D530" s="97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</row>
    <row r="531" spans="1:26" ht="12" customHeight="1" x14ac:dyDescent="0.3">
      <c r="A531" s="101"/>
      <c r="B531" s="101"/>
      <c r="C531" s="97"/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</row>
    <row r="532" spans="1:26" ht="10.5" customHeight="1" x14ac:dyDescent="0.3"/>
    <row r="533" spans="1:26" ht="409.6" customHeight="1" x14ac:dyDescent="0.3"/>
    <row r="534" spans="1:26" ht="10.5" customHeight="1" x14ac:dyDescent="0.3"/>
  </sheetData>
  <pageMargins left="0.24791666666666667" right="0.24791666666666667" top="0" bottom="0" header="0" footer="0"/>
  <pageSetup paperSize="9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workbookViewId="0">
      <selection activeCell="B50" sqref="B50"/>
    </sheetView>
  </sheetViews>
  <sheetFormatPr defaultRowHeight="13.2" x14ac:dyDescent="0.25"/>
  <cols>
    <col min="1" max="1" width="8.88671875" style="105"/>
    <col min="2" max="2" width="74.44140625" style="105" bestFit="1" customWidth="1"/>
    <col min="3" max="257" width="8.88671875" style="105"/>
    <col min="258" max="258" width="41.44140625" style="105" customWidth="1"/>
    <col min="259" max="513" width="8.88671875" style="105"/>
    <col min="514" max="514" width="41.44140625" style="105" customWidth="1"/>
    <col min="515" max="769" width="8.88671875" style="105"/>
    <col min="770" max="770" width="41.44140625" style="105" customWidth="1"/>
    <col min="771" max="1025" width="8.88671875" style="105"/>
    <col min="1026" max="1026" width="41.44140625" style="105" customWidth="1"/>
    <col min="1027" max="1281" width="8.88671875" style="105"/>
    <col min="1282" max="1282" width="41.44140625" style="105" customWidth="1"/>
    <col min="1283" max="1537" width="8.88671875" style="105"/>
    <col min="1538" max="1538" width="41.44140625" style="105" customWidth="1"/>
    <col min="1539" max="1793" width="8.88671875" style="105"/>
    <col min="1794" max="1794" width="41.44140625" style="105" customWidth="1"/>
    <col min="1795" max="2049" width="8.88671875" style="105"/>
    <col min="2050" max="2050" width="41.44140625" style="105" customWidth="1"/>
    <col min="2051" max="2305" width="8.88671875" style="105"/>
    <col min="2306" max="2306" width="41.44140625" style="105" customWidth="1"/>
    <col min="2307" max="2561" width="8.88671875" style="105"/>
    <col min="2562" max="2562" width="41.44140625" style="105" customWidth="1"/>
    <col min="2563" max="2817" width="8.88671875" style="105"/>
    <col min="2818" max="2818" width="41.44140625" style="105" customWidth="1"/>
    <col min="2819" max="3073" width="8.88671875" style="105"/>
    <col min="3074" max="3074" width="41.44140625" style="105" customWidth="1"/>
    <col min="3075" max="3329" width="8.88671875" style="105"/>
    <col min="3330" max="3330" width="41.44140625" style="105" customWidth="1"/>
    <col min="3331" max="3585" width="8.88671875" style="105"/>
    <col min="3586" max="3586" width="41.44140625" style="105" customWidth="1"/>
    <col min="3587" max="3841" width="8.88671875" style="105"/>
    <col min="3842" max="3842" width="41.44140625" style="105" customWidth="1"/>
    <col min="3843" max="4097" width="8.88671875" style="105"/>
    <col min="4098" max="4098" width="41.44140625" style="105" customWidth="1"/>
    <col min="4099" max="4353" width="8.88671875" style="105"/>
    <col min="4354" max="4354" width="41.44140625" style="105" customWidth="1"/>
    <col min="4355" max="4609" width="8.88671875" style="105"/>
    <col min="4610" max="4610" width="41.44140625" style="105" customWidth="1"/>
    <col min="4611" max="4865" width="8.88671875" style="105"/>
    <col min="4866" max="4866" width="41.44140625" style="105" customWidth="1"/>
    <col min="4867" max="5121" width="8.88671875" style="105"/>
    <col min="5122" max="5122" width="41.44140625" style="105" customWidth="1"/>
    <col min="5123" max="5377" width="8.88671875" style="105"/>
    <col min="5378" max="5378" width="41.44140625" style="105" customWidth="1"/>
    <col min="5379" max="5633" width="8.88671875" style="105"/>
    <col min="5634" max="5634" width="41.44140625" style="105" customWidth="1"/>
    <col min="5635" max="5889" width="8.88671875" style="105"/>
    <col min="5890" max="5890" width="41.44140625" style="105" customWidth="1"/>
    <col min="5891" max="6145" width="8.88671875" style="105"/>
    <col min="6146" max="6146" width="41.44140625" style="105" customWidth="1"/>
    <col min="6147" max="6401" width="8.88671875" style="105"/>
    <col min="6402" max="6402" width="41.44140625" style="105" customWidth="1"/>
    <col min="6403" max="6657" width="8.88671875" style="105"/>
    <col min="6658" max="6658" width="41.44140625" style="105" customWidth="1"/>
    <col min="6659" max="6913" width="8.88671875" style="105"/>
    <col min="6914" max="6914" width="41.44140625" style="105" customWidth="1"/>
    <col min="6915" max="7169" width="8.88671875" style="105"/>
    <col min="7170" max="7170" width="41.44140625" style="105" customWidth="1"/>
    <col min="7171" max="7425" width="8.88671875" style="105"/>
    <col min="7426" max="7426" width="41.44140625" style="105" customWidth="1"/>
    <col min="7427" max="7681" width="8.88671875" style="105"/>
    <col min="7682" max="7682" width="41.44140625" style="105" customWidth="1"/>
    <col min="7683" max="7937" width="8.88671875" style="105"/>
    <col min="7938" max="7938" width="41.44140625" style="105" customWidth="1"/>
    <col min="7939" max="8193" width="8.88671875" style="105"/>
    <col min="8194" max="8194" width="41.44140625" style="105" customWidth="1"/>
    <col min="8195" max="8449" width="8.88671875" style="105"/>
    <col min="8450" max="8450" width="41.44140625" style="105" customWidth="1"/>
    <col min="8451" max="8705" width="8.88671875" style="105"/>
    <col min="8706" max="8706" width="41.44140625" style="105" customWidth="1"/>
    <col min="8707" max="8961" width="8.88671875" style="105"/>
    <col min="8962" max="8962" width="41.44140625" style="105" customWidth="1"/>
    <col min="8963" max="9217" width="8.88671875" style="105"/>
    <col min="9218" max="9218" width="41.44140625" style="105" customWidth="1"/>
    <col min="9219" max="9473" width="8.88671875" style="105"/>
    <col min="9474" max="9474" width="41.44140625" style="105" customWidth="1"/>
    <col min="9475" max="9729" width="8.88671875" style="105"/>
    <col min="9730" max="9730" width="41.44140625" style="105" customWidth="1"/>
    <col min="9731" max="9985" width="8.88671875" style="105"/>
    <col min="9986" max="9986" width="41.44140625" style="105" customWidth="1"/>
    <col min="9987" max="10241" width="8.88671875" style="105"/>
    <col min="10242" max="10242" width="41.44140625" style="105" customWidth="1"/>
    <col min="10243" max="10497" width="8.88671875" style="105"/>
    <col min="10498" max="10498" width="41.44140625" style="105" customWidth="1"/>
    <col min="10499" max="10753" width="8.88671875" style="105"/>
    <col min="10754" max="10754" width="41.44140625" style="105" customWidth="1"/>
    <col min="10755" max="11009" width="8.88671875" style="105"/>
    <col min="11010" max="11010" width="41.44140625" style="105" customWidth="1"/>
    <col min="11011" max="11265" width="8.88671875" style="105"/>
    <col min="11266" max="11266" width="41.44140625" style="105" customWidth="1"/>
    <col min="11267" max="11521" width="8.88671875" style="105"/>
    <col min="11522" max="11522" width="41.44140625" style="105" customWidth="1"/>
    <col min="11523" max="11777" width="8.88671875" style="105"/>
    <col min="11778" max="11778" width="41.44140625" style="105" customWidth="1"/>
    <col min="11779" max="12033" width="8.88671875" style="105"/>
    <col min="12034" max="12034" width="41.44140625" style="105" customWidth="1"/>
    <col min="12035" max="12289" width="8.88671875" style="105"/>
    <col min="12290" max="12290" width="41.44140625" style="105" customWidth="1"/>
    <col min="12291" max="12545" width="8.88671875" style="105"/>
    <col min="12546" max="12546" width="41.44140625" style="105" customWidth="1"/>
    <col min="12547" max="12801" width="8.88671875" style="105"/>
    <col min="12802" max="12802" width="41.44140625" style="105" customWidth="1"/>
    <col min="12803" max="13057" width="8.88671875" style="105"/>
    <col min="13058" max="13058" width="41.44140625" style="105" customWidth="1"/>
    <col min="13059" max="13313" width="8.88671875" style="105"/>
    <col min="13314" max="13314" width="41.44140625" style="105" customWidth="1"/>
    <col min="13315" max="13569" width="8.88671875" style="105"/>
    <col min="13570" max="13570" width="41.44140625" style="105" customWidth="1"/>
    <col min="13571" max="13825" width="8.88671875" style="105"/>
    <col min="13826" max="13826" width="41.44140625" style="105" customWidth="1"/>
    <col min="13827" max="14081" width="8.88671875" style="105"/>
    <col min="14082" max="14082" width="41.44140625" style="105" customWidth="1"/>
    <col min="14083" max="14337" width="8.88671875" style="105"/>
    <col min="14338" max="14338" width="41.44140625" style="105" customWidth="1"/>
    <col min="14339" max="14593" width="8.88671875" style="105"/>
    <col min="14594" max="14594" width="41.44140625" style="105" customWidth="1"/>
    <col min="14595" max="14849" width="8.88671875" style="105"/>
    <col min="14850" max="14850" width="41.44140625" style="105" customWidth="1"/>
    <col min="14851" max="15105" width="8.88671875" style="105"/>
    <col min="15106" max="15106" width="41.44140625" style="105" customWidth="1"/>
    <col min="15107" max="15361" width="8.88671875" style="105"/>
    <col min="15362" max="15362" width="41.44140625" style="105" customWidth="1"/>
    <col min="15363" max="15617" width="8.88671875" style="105"/>
    <col min="15618" max="15618" width="41.44140625" style="105" customWidth="1"/>
    <col min="15619" max="15873" width="8.88671875" style="105"/>
    <col min="15874" max="15874" width="41.44140625" style="105" customWidth="1"/>
    <col min="15875" max="16129" width="8.88671875" style="105"/>
    <col min="16130" max="16130" width="41.44140625" style="105" customWidth="1"/>
    <col min="16131" max="16384" width="8.88671875" style="105"/>
  </cols>
  <sheetData>
    <row r="1" spans="1:2" x14ac:dyDescent="0.25">
      <c r="A1" s="103">
        <v>2010</v>
      </c>
      <c r="B1" s="104" t="s">
        <v>1504</v>
      </c>
    </row>
    <row r="2" spans="1:2" x14ac:dyDescent="0.25">
      <c r="A2" s="104">
        <v>2020</v>
      </c>
      <c r="B2" s="104" t="s">
        <v>1505</v>
      </c>
    </row>
    <row r="3" spans="1:2" x14ac:dyDescent="0.25">
      <c r="A3" s="104">
        <v>2030</v>
      </c>
      <c r="B3" s="104" t="s">
        <v>1506</v>
      </c>
    </row>
    <row r="4" spans="1:2" x14ac:dyDescent="0.25">
      <c r="A4" s="104">
        <v>2045</v>
      </c>
      <c r="B4" s="104" t="s">
        <v>1507</v>
      </c>
    </row>
    <row r="5" spans="1:2" x14ac:dyDescent="0.25">
      <c r="A5" s="105">
        <v>2049</v>
      </c>
      <c r="B5" s="105" t="s">
        <v>1508</v>
      </c>
    </row>
    <row r="6" spans="1:2" x14ac:dyDescent="0.25">
      <c r="A6" s="104">
        <v>2050</v>
      </c>
      <c r="B6" s="104" t="s">
        <v>1509</v>
      </c>
    </row>
    <row r="7" spans="1:2" x14ac:dyDescent="0.25">
      <c r="A7" s="104">
        <v>2055</v>
      </c>
      <c r="B7" s="104" t="s">
        <v>1510</v>
      </c>
    </row>
    <row r="8" spans="1:2" x14ac:dyDescent="0.25">
      <c r="A8" s="104">
        <v>2059</v>
      </c>
      <c r="B8" s="104" t="s">
        <v>1511</v>
      </c>
    </row>
    <row r="9" spans="1:2" x14ac:dyDescent="0.25">
      <c r="A9" s="104">
        <v>2060</v>
      </c>
      <c r="B9" s="104" t="s">
        <v>1512</v>
      </c>
    </row>
    <row r="10" spans="1:2" x14ac:dyDescent="0.25">
      <c r="A10" s="104">
        <v>2070</v>
      </c>
      <c r="B10" s="104" t="s">
        <v>1513</v>
      </c>
    </row>
    <row r="11" spans="1:2" x14ac:dyDescent="0.25">
      <c r="A11" s="104">
        <v>2090</v>
      </c>
      <c r="B11" s="104" t="s">
        <v>1514</v>
      </c>
    </row>
    <row r="12" spans="1:2" x14ac:dyDescent="0.25">
      <c r="A12" s="104">
        <v>2094</v>
      </c>
      <c r="B12" s="104" t="s">
        <v>1515</v>
      </c>
    </row>
    <row r="13" spans="1:2" x14ac:dyDescent="0.25">
      <c r="A13" s="104">
        <v>2100</v>
      </c>
      <c r="B13" s="104" t="s">
        <v>1516</v>
      </c>
    </row>
    <row r="14" spans="1:2" x14ac:dyDescent="0.25">
      <c r="A14" s="104">
        <v>2200</v>
      </c>
      <c r="B14" s="104" t="s">
        <v>1517</v>
      </c>
    </row>
    <row r="15" spans="1:2" x14ac:dyDescent="0.25">
      <c r="A15" s="104">
        <v>2300</v>
      </c>
      <c r="B15" s="104" t="s">
        <v>1518</v>
      </c>
    </row>
    <row r="16" spans="1:2" x14ac:dyDescent="0.25">
      <c r="A16" s="104">
        <v>2460</v>
      </c>
      <c r="B16" s="104" t="s">
        <v>1519</v>
      </c>
    </row>
    <row r="17" spans="1:2" x14ac:dyDescent="0.25">
      <c r="A17" s="104">
        <v>2490</v>
      </c>
      <c r="B17" s="104" t="s">
        <v>1520</v>
      </c>
    </row>
    <row r="18" spans="1:2" x14ac:dyDescent="0.25">
      <c r="A18" s="104">
        <v>2500</v>
      </c>
      <c r="B18" s="104" t="s">
        <v>1521</v>
      </c>
    </row>
    <row r="19" spans="1:2" x14ac:dyDescent="0.25">
      <c r="A19" s="104">
        <v>2560</v>
      </c>
      <c r="B19" s="104" t="s">
        <v>1522</v>
      </c>
    </row>
    <row r="20" spans="1:2" x14ac:dyDescent="0.25">
      <c r="A20" s="104">
        <v>2600</v>
      </c>
      <c r="B20" s="104" t="s">
        <v>1523</v>
      </c>
    </row>
    <row r="21" spans="1:2" x14ac:dyDescent="0.25">
      <c r="A21" s="104">
        <v>2699</v>
      </c>
      <c r="B21" s="104" t="s">
        <v>1524</v>
      </c>
    </row>
    <row r="22" spans="1:2" x14ac:dyDescent="0.25">
      <c r="A22" s="104">
        <v>2700</v>
      </c>
      <c r="B22" s="104" t="s">
        <v>1525</v>
      </c>
    </row>
    <row r="23" spans="1:2" x14ac:dyDescent="0.25">
      <c r="A23" s="104">
        <v>2799</v>
      </c>
      <c r="B23" s="104" t="s">
        <v>1526</v>
      </c>
    </row>
    <row r="24" spans="1:2" x14ac:dyDescent="0.25">
      <c r="A24" s="104">
        <v>2800</v>
      </c>
      <c r="B24" s="104" t="s">
        <v>1527</v>
      </c>
    </row>
    <row r="25" spans="1:2" x14ac:dyDescent="0.25">
      <c r="A25" s="104">
        <v>2840</v>
      </c>
      <c r="B25" s="104" t="s">
        <v>1528</v>
      </c>
    </row>
    <row r="26" spans="1:2" x14ac:dyDescent="0.25">
      <c r="A26" s="104">
        <v>2867</v>
      </c>
      <c r="B26" s="104" t="s">
        <v>1529</v>
      </c>
    </row>
    <row r="27" spans="1:2" x14ac:dyDescent="0.25">
      <c r="A27" s="104">
        <v>2870</v>
      </c>
      <c r="B27" s="104" t="s">
        <v>1530</v>
      </c>
    </row>
    <row r="28" spans="1:2" x14ac:dyDescent="0.25">
      <c r="A28" s="104">
        <v>2899</v>
      </c>
      <c r="B28" s="104" t="s">
        <v>1531</v>
      </c>
    </row>
    <row r="29" spans="1:2" x14ac:dyDescent="0.25">
      <c r="A29" s="104">
        <v>2900</v>
      </c>
      <c r="B29" s="104" t="s">
        <v>1532</v>
      </c>
    </row>
    <row r="30" spans="1:2" x14ac:dyDescent="0.25">
      <c r="A30" s="104">
        <v>2950</v>
      </c>
      <c r="B30" s="104" t="s">
        <v>1533</v>
      </c>
    </row>
    <row r="31" spans="1:2" x14ac:dyDescent="0.25">
      <c r="A31" s="104">
        <v>2956</v>
      </c>
      <c r="B31" s="104" t="s">
        <v>1534</v>
      </c>
    </row>
    <row r="32" spans="1:2" x14ac:dyDescent="0.25">
      <c r="A32" s="104">
        <v>2997</v>
      </c>
      <c r="B32" s="104" t="s">
        <v>1535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93"/>
  <sheetViews>
    <sheetView showGridLines="0" topLeftCell="A40" workbookViewId="0">
      <selection activeCell="B50" sqref="B50"/>
    </sheetView>
  </sheetViews>
  <sheetFormatPr defaultRowHeight="14.4" x14ac:dyDescent="0.3"/>
  <cols>
    <col min="1" max="1" width="17.88671875" style="43" customWidth="1"/>
    <col min="2" max="2" width="65.5546875" style="49" customWidth="1"/>
    <col min="3" max="3" width="14.6640625" style="49" customWidth="1"/>
    <col min="4" max="16384" width="8.88671875" style="49"/>
  </cols>
  <sheetData>
    <row r="1" spans="1:2" x14ac:dyDescent="0.3">
      <c r="A1" s="89" t="s">
        <v>875</v>
      </c>
      <c r="B1" s="90" t="s">
        <v>50</v>
      </c>
    </row>
    <row r="2" spans="1:2" x14ac:dyDescent="0.3">
      <c r="A2" s="91" t="s">
        <v>876</v>
      </c>
      <c r="B2" s="92" t="s">
        <v>877</v>
      </c>
    </row>
    <row r="3" spans="1:2" x14ac:dyDescent="0.3">
      <c r="A3" s="91" t="s">
        <v>878</v>
      </c>
      <c r="B3" s="92" t="s">
        <v>879</v>
      </c>
    </row>
    <row r="4" spans="1:2" x14ac:dyDescent="0.3">
      <c r="A4" s="91" t="s">
        <v>880</v>
      </c>
      <c r="B4" s="92" t="s">
        <v>881</v>
      </c>
    </row>
    <row r="5" spans="1:2" x14ac:dyDescent="0.3">
      <c r="A5" s="91" t="s">
        <v>882</v>
      </c>
      <c r="B5" s="92" t="s">
        <v>883</v>
      </c>
    </row>
    <row r="6" spans="1:2" x14ac:dyDescent="0.3">
      <c r="A6" s="91" t="s">
        <v>884</v>
      </c>
      <c r="B6" s="92" t="s">
        <v>885</v>
      </c>
    </row>
    <row r="7" spans="1:2" x14ac:dyDescent="0.3">
      <c r="A7" s="91" t="s">
        <v>886</v>
      </c>
      <c r="B7" s="92" t="s">
        <v>887</v>
      </c>
    </row>
    <row r="8" spans="1:2" x14ac:dyDescent="0.3">
      <c r="A8" s="91" t="s">
        <v>888</v>
      </c>
      <c r="B8" s="92" t="s">
        <v>889</v>
      </c>
    </row>
    <row r="9" spans="1:2" x14ac:dyDescent="0.3">
      <c r="A9" s="91" t="s">
        <v>890</v>
      </c>
      <c r="B9" s="92" t="s">
        <v>891</v>
      </c>
    </row>
    <row r="10" spans="1:2" x14ac:dyDescent="0.3">
      <c r="A10" s="91" t="s">
        <v>892</v>
      </c>
      <c r="B10" s="92" t="s">
        <v>893</v>
      </c>
    </row>
    <row r="11" spans="1:2" x14ac:dyDescent="0.3">
      <c r="A11" s="91" t="s">
        <v>516</v>
      </c>
      <c r="B11" s="92" t="s">
        <v>894</v>
      </c>
    </row>
    <row r="12" spans="1:2" x14ac:dyDescent="0.3">
      <c r="A12" s="91" t="s">
        <v>895</v>
      </c>
      <c r="B12" s="92" t="s">
        <v>896</v>
      </c>
    </row>
    <row r="13" spans="1:2" x14ac:dyDescent="0.3">
      <c r="A13" s="91" t="s">
        <v>897</v>
      </c>
      <c r="B13" s="92" t="s">
        <v>898</v>
      </c>
    </row>
    <row r="14" spans="1:2" x14ac:dyDescent="0.3">
      <c r="A14" s="91" t="s">
        <v>899</v>
      </c>
      <c r="B14" s="92" t="s">
        <v>900</v>
      </c>
    </row>
    <row r="15" spans="1:2" x14ac:dyDescent="0.3">
      <c r="A15" s="91" t="s">
        <v>901</v>
      </c>
      <c r="B15" s="92" t="s">
        <v>902</v>
      </c>
    </row>
    <row r="16" spans="1:2" x14ac:dyDescent="0.3">
      <c r="A16" s="91" t="s">
        <v>517</v>
      </c>
      <c r="B16" s="92" t="s">
        <v>903</v>
      </c>
    </row>
    <row r="17" spans="1:2" x14ac:dyDescent="0.3">
      <c r="A17" s="91" t="s">
        <v>517</v>
      </c>
      <c r="B17" s="92" t="s">
        <v>903</v>
      </c>
    </row>
    <row r="18" spans="1:2" x14ac:dyDescent="0.3">
      <c r="A18" s="91" t="s">
        <v>904</v>
      </c>
      <c r="B18" s="11" t="s">
        <v>905</v>
      </c>
    </row>
    <row r="19" spans="1:2" x14ac:dyDescent="0.3">
      <c r="A19" s="68" t="s">
        <v>906</v>
      </c>
      <c r="B19" s="11" t="s">
        <v>907</v>
      </c>
    </row>
    <row r="20" spans="1:2" x14ac:dyDescent="0.3">
      <c r="A20" s="91" t="s">
        <v>908</v>
      </c>
      <c r="B20" s="92" t="s">
        <v>909</v>
      </c>
    </row>
    <row r="21" spans="1:2" x14ac:dyDescent="0.3">
      <c r="A21" s="91" t="s">
        <v>910</v>
      </c>
      <c r="B21" s="11" t="s">
        <v>911</v>
      </c>
    </row>
    <row r="22" spans="1:2" x14ac:dyDescent="0.3">
      <c r="A22" s="91" t="s">
        <v>912</v>
      </c>
      <c r="B22" s="92" t="s">
        <v>913</v>
      </c>
    </row>
    <row r="23" spans="1:2" x14ac:dyDescent="0.3">
      <c r="A23" s="91" t="s">
        <v>914</v>
      </c>
      <c r="B23" s="92" t="s">
        <v>915</v>
      </c>
    </row>
    <row r="24" spans="1:2" x14ac:dyDescent="0.3">
      <c r="A24" s="91" t="s">
        <v>914</v>
      </c>
      <c r="B24" s="92" t="s">
        <v>915</v>
      </c>
    </row>
    <row r="25" spans="1:2" x14ac:dyDescent="0.3">
      <c r="A25" s="91" t="s">
        <v>916</v>
      </c>
      <c r="B25" s="92" t="s">
        <v>917</v>
      </c>
    </row>
    <row r="26" spans="1:2" x14ac:dyDescent="0.3">
      <c r="A26" s="91" t="s">
        <v>918</v>
      </c>
      <c r="B26" s="92" t="s">
        <v>919</v>
      </c>
    </row>
    <row r="27" spans="1:2" x14ac:dyDescent="0.3">
      <c r="A27" s="91" t="s">
        <v>920</v>
      </c>
      <c r="B27" s="92" t="s">
        <v>921</v>
      </c>
    </row>
    <row r="28" spans="1:2" x14ac:dyDescent="0.3">
      <c r="A28" s="91" t="s">
        <v>922</v>
      </c>
      <c r="B28" s="92" t="s">
        <v>923</v>
      </c>
    </row>
    <row r="29" spans="1:2" x14ac:dyDescent="0.3">
      <c r="A29" s="91" t="s">
        <v>924</v>
      </c>
      <c r="B29" s="11" t="s">
        <v>925</v>
      </c>
    </row>
    <row r="30" spans="1:2" x14ac:dyDescent="0.3">
      <c r="A30" s="91" t="s">
        <v>926</v>
      </c>
      <c r="B30" s="11" t="s">
        <v>927</v>
      </c>
    </row>
    <row r="31" spans="1:2" x14ac:dyDescent="0.3">
      <c r="A31" s="91" t="s">
        <v>928</v>
      </c>
      <c r="B31" s="92" t="s">
        <v>929</v>
      </c>
    </row>
    <row r="32" spans="1:2" x14ac:dyDescent="0.3">
      <c r="A32" s="91" t="s">
        <v>930</v>
      </c>
      <c r="B32" s="92" t="s">
        <v>931</v>
      </c>
    </row>
    <row r="33" spans="1:2" x14ac:dyDescent="0.3">
      <c r="A33" s="91" t="s">
        <v>932</v>
      </c>
      <c r="B33" s="92" t="s">
        <v>933</v>
      </c>
    </row>
    <row r="34" spans="1:2" x14ac:dyDescent="0.3">
      <c r="A34" s="91" t="s">
        <v>934</v>
      </c>
      <c r="B34" s="11" t="s">
        <v>935</v>
      </c>
    </row>
    <row r="35" spans="1:2" x14ac:dyDescent="0.3">
      <c r="A35" s="91" t="s">
        <v>936</v>
      </c>
      <c r="B35" s="92" t="s">
        <v>937</v>
      </c>
    </row>
    <row r="36" spans="1:2" x14ac:dyDescent="0.3">
      <c r="A36" s="91" t="s">
        <v>938</v>
      </c>
      <c r="B36" s="92" t="s">
        <v>939</v>
      </c>
    </row>
    <row r="37" spans="1:2" x14ac:dyDescent="0.3">
      <c r="A37" s="91" t="s">
        <v>940</v>
      </c>
      <c r="B37" s="92" t="s">
        <v>941</v>
      </c>
    </row>
    <row r="38" spans="1:2" x14ac:dyDescent="0.3">
      <c r="A38" s="91" t="s">
        <v>942</v>
      </c>
      <c r="B38" s="93" t="s">
        <v>943</v>
      </c>
    </row>
    <row r="39" spans="1:2" x14ac:dyDescent="0.3">
      <c r="A39" s="91" t="s">
        <v>944</v>
      </c>
      <c r="B39" s="92" t="s">
        <v>945</v>
      </c>
    </row>
    <row r="40" spans="1:2" x14ac:dyDescent="0.3">
      <c r="A40" s="91" t="s">
        <v>946</v>
      </c>
      <c r="B40" s="92" t="s">
        <v>947</v>
      </c>
    </row>
    <row r="41" spans="1:2" x14ac:dyDescent="0.3">
      <c r="A41" s="91" t="s">
        <v>948</v>
      </c>
      <c r="B41" s="11" t="s">
        <v>949</v>
      </c>
    </row>
    <row r="42" spans="1:2" x14ac:dyDescent="0.3">
      <c r="A42" s="91" t="s">
        <v>950</v>
      </c>
      <c r="B42" s="92" t="s">
        <v>951</v>
      </c>
    </row>
    <row r="43" spans="1:2" x14ac:dyDescent="0.3">
      <c r="A43" s="91" t="s">
        <v>952</v>
      </c>
      <c r="B43" s="92" t="s">
        <v>953</v>
      </c>
    </row>
    <row r="44" spans="1:2" x14ac:dyDescent="0.3">
      <c r="A44" s="68" t="s">
        <v>954</v>
      </c>
      <c r="B44" s="11" t="s">
        <v>955</v>
      </c>
    </row>
    <row r="45" spans="1:2" x14ac:dyDescent="0.3">
      <c r="A45" s="68" t="s">
        <v>956</v>
      </c>
      <c r="B45" s="11" t="s">
        <v>957</v>
      </c>
    </row>
    <row r="46" spans="1:2" x14ac:dyDescent="0.3">
      <c r="A46" s="91" t="s">
        <v>958</v>
      </c>
      <c r="B46" s="92" t="s">
        <v>959</v>
      </c>
    </row>
    <row r="47" spans="1:2" x14ac:dyDescent="0.3">
      <c r="A47" s="91" t="s">
        <v>960</v>
      </c>
      <c r="B47" s="92" t="s">
        <v>961</v>
      </c>
    </row>
    <row r="48" spans="1:2" x14ac:dyDescent="0.3">
      <c r="A48" s="91" t="s">
        <v>962</v>
      </c>
      <c r="B48" s="92" t="s">
        <v>963</v>
      </c>
    </row>
    <row r="49" spans="1:2" x14ac:dyDescent="0.3">
      <c r="A49" s="91" t="s">
        <v>964</v>
      </c>
      <c r="B49" s="92" t="s">
        <v>965</v>
      </c>
    </row>
    <row r="50" spans="1:2" x14ac:dyDescent="0.3">
      <c r="A50" s="91" t="s">
        <v>966</v>
      </c>
      <c r="B50" s="92" t="s">
        <v>967</v>
      </c>
    </row>
    <row r="51" spans="1:2" x14ac:dyDescent="0.3">
      <c r="A51" s="91" t="s">
        <v>968</v>
      </c>
      <c r="B51" s="92" t="s">
        <v>969</v>
      </c>
    </row>
    <row r="52" spans="1:2" x14ac:dyDescent="0.3">
      <c r="A52" s="91" t="s">
        <v>970</v>
      </c>
      <c r="B52" s="92" t="s">
        <v>971</v>
      </c>
    </row>
    <row r="53" spans="1:2" x14ac:dyDescent="0.3">
      <c r="A53" s="91" t="s">
        <v>972</v>
      </c>
      <c r="B53" s="92" t="s">
        <v>973</v>
      </c>
    </row>
    <row r="54" spans="1:2" x14ac:dyDescent="0.3">
      <c r="A54" s="91" t="s">
        <v>974</v>
      </c>
      <c r="B54" s="92" t="s">
        <v>113</v>
      </c>
    </row>
    <row r="55" spans="1:2" x14ac:dyDescent="0.3">
      <c r="A55" s="91" t="s">
        <v>975</v>
      </c>
      <c r="B55" s="92" t="s">
        <v>976</v>
      </c>
    </row>
    <row r="56" spans="1:2" x14ac:dyDescent="0.3">
      <c r="A56" s="91" t="s">
        <v>975</v>
      </c>
      <c r="B56" s="92" t="s">
        <v>977</v>
      </c>
    </row>
    <row r="57" spans="1:2" x14ac:dyDescent="0.3">
      <c r="A57" s="91" t="s">
        <v>978</v>
      </c>
      <c r="B57" s="92" t="s">
        <v>979</v>
      </c>
    </row>
    <row r="58" spans="1:2" x14ac:dyDescent="0.3">
      <c r="A58" s="91" t="s">
        <v>980</v>
      </c>
      <c r="B58" s="92" t="s">
        <v>981</v>
      </c>
    </row>
    <row r="59" spans="1:2" x14ac:dyDescent="0.3">
      <c r="A59" s="91" t="s">
        <v>982</v>
      </c>
      <c r="B59" s="11" t="s">
        <v>983</v>
      </c>
    </row>
    <row r="60" spans="1:2" x14ac:dyDescent="0.3">
      <c r="A60" s="91" t="s">
        <v>984</v>
      </c>
      <c r="B60" s="92" t="s">
        <v>985</v>
      </c>
    </row>
    <row r="61" spans="1:2" x14ac:dyDescent="0.3">
      <c r="A61" s="91" t="s">
        <v>986</v>
      </c>
      <c r="B61" s="92" t="s">
        <v>987</v>
      </c>
    </row>
    <row r="62" spans="1:2" x14ac:dyDescent="0.3">
      <c r="A62" s="91" t="s">
        <v>988</v>
      </c>
      <c r="B62" s="92" t="s">
        <v>21</v>
      </c>
    </row>
    <row r="63" spans="1:2" x14ac:dyDescent="0.3">
      <c r="A63" s="91" t="s">
        <v>989</v>
      </c>
      <c r="B63" s="92" t="s">
        <v>990</v>
      </c>
    </row>
    <row r="64" spans="1:2" x14ac:dyDescent="0.3">
      <c r="A64" s="91" t="s">
        <v>991</v>
      </c>
      <c r="B64" s="11" t="s">
        <v>992</v>
      </c>
    </row>
    <row r="65" spans="1:2" x14ac:dyDescent="0.3">
      <c r="A65" s="91" t="s">
        <v>993</v>
      </c>
      <c r="B65" s="92" t="s">
        <v>994</v>
      </c>
    </row>
    <row r="66" spans="1:2" x14ac:dyDescent="0.3">
      <c r="A66" s="91" t="s">
        <v>995</v>
      </c>
      <c r="B66" s="92" t="s">
        <v>996</v>
      </c>
    </row>
    <row r="67" spans="1:2" x14ac:dyDescent="0.3">
      <c r="A67" s="91" t="s">
        <v>997</v>
      </c>
      <c r="B67" s="92" t="s">
        <v>998</v>
      </c>
    </row>
    <row r="68" spans="1:2" x14ac:dyDescent="0.3">
      <c r="A68" s="91" t="s">
        <v>999</v>
      </c>
      <c r="B68" s="92" t="s">
        <v>1000</v>
      </c>
    </row>
    <row r="69" spans="1:2" x14ac:dyDescent="0.3">
      <c r="A69" s="91" t="s">
        <v>1001</v>
      </c>
      <c r="B69" s="92" t="s">
        <v>1002</v>
      </c>
    </row>
    <row r="70" spans="1:2" x14ac:dyDescent="0.3">
      <c r="A70" s="91" t="s">
        <v>1003</v>
      </c>
      <c r="B70" s="92" t="s">
        <v>1004</v>
      </c>
    </row>
    <row r="71" spans="1:2" x14ac:dyDescent="0.3">
      <c r="A71" s="91" t="s">
        <v>1005</v>
      </c>
      <c r="B71" s="11" t="s">
        <v>1006</v>
      </c>
    </row>
    <row r="72" spans="1:2" x14ac:dyDescent="0.3">
      <c r="A72" s="91" t="s">
        <v>1007</v>
      </c>
      <c r="B72" s="92" t="s">
        <v>1008</v>
      </c>
    </row>
    <row r="73" spans="1:2" x14ac:dyDescent="0.3">
      <c r="A73" s="91" t="s">
        <v>1009</v>
      </c>
      <c r="B73" s="11" t="s">
        <v>1010</v>
      </c>
    </row>
    <row r="74" spans="1:2" x14ac:dyDescent="0.3">
      <c r="A74" s="91" t="s">
        <v>1011</v>
      </c>
      <c r="B74" s="92" t="s">
        <v>1012</v>
      </c>
    </row>
    <row r="75" spans="1:2" x14ac:dyDescent="0.3">
      <c r="A75" s="91" t="s">
        <v>1013</v>
      </c>
      <c r="B75" s="92" t="s">
        <v>1014</v>
      </c>
    </row>
    <row r="76" spans="1:2" x14ac:dyDescent="0.3">
      <c r="A76" s="68" t="s">
        <v>1015</v>
      </c>
      <c r="B76" s="11" t="s">
        <v>1016</v>
      </c>
    </row>
    <row r="77" spans="1:2" x14ac:dyDescent="0.3">
      <c r="A77" s="91" t="s">
        <v>1017</v>
      </c>
      <c r="B77" s="92" t="s">
        <v>1018</v>
      </c>
    </row>
    <row r="78" spans="1:2" x14ac:dyDescent="0.3">
      <c r="A78" s="91" t="s">
        <v>1019</v>
      </c>
      <c r="B78" s="92" t="s">
        <v>1020</v>
      </c>
    </row>
    <row r="79" spans="1:2" x14ac:dyDescent="0.3">
      <c r="A79" s="91" t="s">
        <v>1021</v>
      </c>
      <c r="B79" s="92" t="s">
        <v>1022</v>
      </c>
    </row>
    <row r="80" spans="1:2" x14ac:dyDescent="0.3">
      <c r="A80" s="91" t="s">
        <v>1023</v>
      </c>
      <c r="B80" s="92" t="s">
        <v>1024</v>
      </c>
    </row>
    <row r="81" spans="1:2" x14ac:dyDescent="0.3">
      <c r="A81" s="91" t="s">
        <v>1025</v>
      </c>
      <c r="B81" s="92" t="s">
        <v>1026</v>
      </c>
    </row>
    <row r="82" spans="1:2" x14ac:dyDescent="0.3">
      <c r="A82" s="91" t="s">
        <v>1027</v>
      </c>
      <c r="B82" s="92" t="s">
        <v>1028</v>
      </c>
    </row>
    <row r="83" spans="1:2" x14ac:dyDescent="0.3">
      <c r="A83" s="91" t="s">
        <v>1029</v>
      </c>
      <c r="B83" s="92" t="s">
        <v>1030</v>
      </c>
    </row>
    <row r="84" spans="1:2" x14ac:dyDescent="0.3">
      <c r="A84" s="91" t="s">
        <v>1031</v>
      </c>
      <c r="B84" s="92" t="s">
        <v>1032</v>
      </c>
    </row>
    <row r="85" spans="1:2" x14ac:dyDescent="0.3">
      <c r="A85" s="91" t="s">
        <v>1033</v>
      </c>
      <c r="B85" s="92" t="s">
        <v>1034</v>
      </c>
    </row>
    <row r="86" spans="1:2" x14ac:dyDescent="0.3">
      <c r="A86" s="91" t="s">
        <v>1035</v>
      </c>
      <c r="B86" s="92" t="s">
        <v>1036</v>
      </c>
    </row>
    <row r="87" spans="1:2" x14ac:dyDescent="0.3">
      <c r="A87" s="68" t="s">
        <v>1037</v>
      </c>
      <c r="B87" s="11" t="s">
        <v>1038</v>
      </c>
    </row>
    <row r="88" spans="1:2" x14ac:dyDescent="0.3">
      <c r="A88" s="91" t="s">
        <v>1039</v>
      </c>
      <c r="B88" s="11" t="s">
        <v>1040</v>
      </c>
    </row>
    <row r="89" spans="1:2" x14ac:dyDescent="0.3">
      <c r="A89" s="91" t="s">
        <v>1041</v>
      </c>
      <c r="B89" s="92" t="s">
        <v>1042</v>
      </c>
    </row>
    <row r="90" spans="1:2" x14ac:dyDescent="0.3">
      <c r="A90" s="91" t="s">
        <v>1043</v>
      </c>
      <c r="B90" s="92" t="s">
        <v>1044</v>
      </c>
    </row>
    <row r="91" spans="1:2" x14ac:dyDescent="0.3">
      <c r="A91" s="94" t="s">
        <v>1045</v>
      </c>
      <c r="B91" s="95" t="s">
        <v>1046</v>
      </c>
    </row>
    <row r="92" spans="1:2" x14ac:dyDescent="0.3">
      <c r="A92" s="91"/>
      <c r="B92" s="92"/>
    </row>
    <row r="93" spans="1:2" x14ac:dyDescent="0.3">
      <c r="A93" s="91"/>
      <c r="B93" s="92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10</vt:i4>
      </vt:variant>
    </vt:vector>
  </HeadingPairs>
  <TitlesOfParts>
    <vt:vector size="17" baseType="lpstr">
      <vt:lpstr>PŘÍJMY</vt:lpstr>
      <vt:lpstr>NEINVESTICE</vt:lpstr>
      <vt:lpstr>INVESTICE</vt:lpstr>
      <vt:lpstr>FINANCOVÁNÍ</vt:lpstr>
      <vt:lpstr>polozky</vt:lpstr>
      <vt:lpstr>orJ</vt:lpstr>
      <vt:lpstr>Použité zkratky</vt:lpstr>
      <vt:lpstr>INVESTICE!Názvy_tisku</vt:lpstr>
      <vt:lpstr>NEINVESTICE!Názvy_tisku</vt:lpstr>
      <vt:lpstr>INVESTICE!Oblast_tisku</vt:lpstr>
      <vt:lpstr>NEINVESTICE!Oblast_tisku</vt:lpstr>
      <vt:lpstr>PŘÍJMY!Oblast_tisku</vt:lpstr>
      <vt:lpstr>NEINVESTICE!Print_Area</vt:lpstr>
      <vt:lpstr>orJ!Print_Area</vt:lpstr>
      <vt:lpstr>INVESTICE!Print_Titles</vt:lpstr>
      <vt:lpstr>NEINVESTICE!Print_Titles</vt:lpstr>
      <vt:lpstr>polozky!SpPo</vt:lpstr>
    </vt:vector>
  </TitlesOfParts>
  <Company>Městský úřad Kutná Hora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Kutná Hora</dc:creator>
  <cp:lastModifiedBy>MěÚ Kutná Hora  EKO</cp:lastModifiedBy>
  <cp:lastPrinted>2018-12-11T14:02:04Z</cp:lastPrinted>
  <dcterms:created xsi:type="dcterms:W3CDTF">2017-07-14T11:40:19Z</dcterms:created>
  <dcterms:modified xsi:type="dcterms:W3CDTF">2018-12-19T13:48:21Z</dcterms:modified>
</cp:coreProperties>
</file>